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<sst xmlns="http://schemas.openxmlformats.org/spreadsheetml/2006/main" count="281" uniqueCount="206">
  <si>
    <t>strana 1</t>
  </si>
  <si>
    <t>v tis.Kč</t>
  </si>
  <si>
    <t>Rok 2006</t>
  </si>
  <si>
    <t>Druh příjmu</t>
  </si>
  <si>
    <t>Rozpočet</t>
  </si>
  <si>
    <t xml:space="preserve">         RU</t>
  </si>
  <si>
    <t>Skutečnos</t>
  </si>
  <si>
    <t>% plnění</t>
  </si>
  <si>
    <t>Daň z příjmu FO ze ZČ</t>
  </si>
  <si>
    <t>Daň z příjmu FO z podnikání</t>
  </si>
  <si>
    <t xml:space="preserve">Daň z příjmu FO vyb. zvl. sazbou            </t>
  </si>
  <si>
    <t>Daň z příjmu práv. osob</t>
  </si>
  <si>
    <t>Daň z příjmu pr. osob obec</t>
  </si>
  <si>
    <t>Daň z přidané hodnoty</t>
  </si>
  <si>
    <t>Daně z nemovitosti</t>
  </si>
  <si>
    <t>Daně celkem</t>
  </si>
  <si>
    <t>Příjmy z poskyt. sl.kom.odpad</t>
  </si>
  <si>
    <t>Poplatek ze psů</t>
  </si>
  <si>
    <t>Poplatek za už. veřejného prostr.</t>
  </si>
  <si>
    <t>Poplatek ze vstupného</t>
  </si>
  <si>
    <t>Poplatek za prov. VHA</t>
  </si>
  <si>
    <t>Zrušené místní popl.</t>
  </si>
  <si>
    <t>Odvod z výtěžku VHA</t>
  </si>
  <si>
    <t>Správní poplatky</t>
  </si>
  <si>
    <t>Splátky jistiny fond bydlení</t>
  </si>
  <si>
    <t>Dotace ze SR - státní správa</t>
  </si>
  <si>
    <t>Těžební místo</t>
  </si>
  <si>
    <t>Příjmy z poskyt. služeb vodné</t>
  </si>
  <si>
    <t>Příjmy z poskyt. služeb stočné</t>
  </si>
  <si>
    <t>Příjem z prodeje novin</t>
  </si>
  <si>
    <t>Příjmy z pronájmu KD</t>
  </si>
  <si>
    <t>Příjmy z pronájmu byty</t>
  </si>
  <si>
    <t>Příjmy z pronájmu nebyt prostory</t>
  </si>
  <si>
    <t>Příjmy z prodeje tepla</t>
  </si>
  <si>
    <t>Příjmy z poskyt služeb ost.</t>
  </si>
  <si>
    <t>Příjmy z pronájmu pozemků</t>
  </si>
  <si>
    <t>Příjmy z pronájmu mov. Věcí</t>
  </si>
  <si>
    <t>Příjmy z prodeje drob.a kratkod.</t>
  </si>
  <si>
    <t>Přijaté nekap. přísp.</t>
  </si>
  <si>
    <t>Prodej pozemků</t>
  </si>
  <si>
    <t>Úroky BÚ + FRB</t>
  </si>
  <si>
    <t>strana 2</t>
  </si>
  <si>
    <t>příjmy z prodeje zboží</t>
  </si>
  <si>
    <t>Příspěvek na inv. přípojky CK</t>
  </si>
  <si>
    <t>DPH  ostatní služby</t>
  </si>
  <si>
    <t>DPH vratka FÚ</t>
  </si>
  <si>
    <t>Dotace PRV</t>
  </si>
  <si>
    <t>Dotace MMR (byty)</t>
  </si>
  <si>
    <t>Dotace VPP</t>
  </si>
  <si>
    <t>Příjmy celkem</t>
  </si>
  <si>
    <t>Výdajová část rozpočtu obce Velký Karlov - 2006</t>
  </si>
  <si>
    <t>Strana I.</t>
  </si>
  <si>
    <t xml:space="preserve">           rok 2005 v tis. Kč</t>
  </si>
  <si>
    <t>rok 2006 v tis. Kč</t>
  </si>
  <si>
    <t>Druh výdaje</t>
  </si>
  <si>
    <t>rozpočet</t>
  </si>
  <si>
    <t>rozp. upr.</t>
  </si>
  <si>
    <t>skutečnos</t>
  </si>
  <si>
    <t>plnění %</t>
  </si>
  <si>
    <r>
      <t xml:space="preserve">plnění </t>
    </r>
    <r>
      <rPr>
        <b/>
        <sz val="10"/>
        <rFont val="Symbol"/>
        <family val="1"/>
      </rPr>
      <t>%</t>
    </r>
    <r>
      <rPr>
        <b/>
        <sz val="10"/>
        <rFont val="Arial"/>
        <family val="0"/>
      </rPr>
      <t>RU</t>
    </r>
  </si>
  <si>
    <t>index roz</t>
  </si>
  <si>
    <t>in.skuteč.</t>
  </si>
  <si>
    <r>
      <t>i</t>
    </r>
    <r>
      <rPr>
        <b/>
        <sz val="10"/>
        <rFont val="Arial"/>
        <family val="0"/>
      </rPr>
      <t>ndex RU</t>
    </r>
  </si>
  <si>
    <t>Nákup materiálu</t>
  </si>
  <si>
    <t>Nákup služeb (údržba)</t>
  </si>
  <si>
    <t xml:space="preserve">Oprava </t>
  </si>
  <si>
    <t>Silnice celkem</t>
  </si>
  <si>
    <t xml:space="preserve">Opravy a udržování </t>
  </si>
  <si>
    <t>Chodníky celkem</t>
  </si>
  <si>
    <t>Opravy a udržování</t>
  </si>
  <si>
    <t>Daň za odběr podzemní vody</t>
  </si>
  <si>
    <t>Pitná voda celkem</t>
  </si>
  <si>
    <t>Neinvestiční dotace</t>
  </si>
  <si>
    <t>Základní škola - Dyjákovice</t>
  </si>
  <si>
    <t xml:space="preserve">Odměna knihovníka </t>
  </si>
  <si>
    <t>Nákup knih a časopisů</t>
  </si>
  <si>
    <t xml:space="preserve">Nákup drobného majetku </t>
  </si>
  <si>
    <t>Služby telekomunikací (internet)</t>
  </si>
  <si>
    <t>Knihovna celkem</t>
  </si>
  <si>
    <t>Odměna kronikáře 2003+2004</t>
  </si>
  <si>
    <t>Kronika celkem</t>
  </si>
  <si>
    <t>OSA</t>
  </si>
  <si>
    <t>Strana II.</t>
  </si>
  <si>
    <t xml:space="preserve">             rok 2005 v tis. Kč</t>
  </si>
  <si>
    <t>rozp.upr.</t>
  </si>
  <si>
    <t>%plněníRU</t>
  </si>
  <si>
    <t>in.skutečn.</t>
  </si>
  <si>
    <t>Index RU</t>
  </si>
  <si>
    <t>Noviny Niva příspěvek na náklady</t>
  </si>
  <si>
    <t>Drobný hmotný majetek</t>
  </si>
  <si>
    <t>Plyn</t>
  </si>
  <si>
    <t>Elektrická energie</t>
  </si>
  <si>
    <t>Kulturní dům celkem</t>
  </si>
  <si>
    <t>Nákup materiálu (hřiště a kabiny)</t>
  </si>
  <si>
    <t>Nákup služeb</t>
  </si>
  <si>
    <t xml:space="preserve">Příspěvek na provoz </t>
  </si>
  <si>
    <t>TJ celkem</t>
  </si>
  <si>
    <t>Platy zam.</t>
  </si>
  <si>
    <t>Zdrav poj</t>
  </si>
  <si>
    <t>Soc. poj.</t>
  </si>
  <si>
    <t>Ochranné pomůcky</t>
  </si>
  <si>
    <t xml:space="preserve">Drobný hmot majetek </t>
  </si>
  <si>
    <t>El.energie</t>
  </si>
  <si>
    <t>PHM (nafta)</t>
  </si>
  <si>
    <t>Nákup slámy</t>
  </si>
  <si>
    <t>Konzultační a por. Činnost, revize</t>
  </si>
  <si>
    <t>Poplatky za tel.</t>
  </si>
  <si>
    <t>Pojištění</t>
  </si>
  <si>
    <t>Školení</t>
  </si>
  <si>
    <t>Nákup služeb (měření. revize,cejchování)</t>
  </si>
  <si>
    <t>Cestovné</t>
  </si>
  <si>
    <t>Přeplatky na zálohách (vratky)</t>
  </si>
  <si>
    <t>DPH</t>
  </si>
  <si>
    <t>Investice přípojky tepla</t>
  </si>
  <si>
    <t>Centrální kotelna celkem</t>
  </si>
  <si>
    <t>Strana III.</t>
  </si>
  <si>
    <t xml:space="preserve">         rok 2005 v tis. Kč</t>
  </si>
  <si>
    <t>in.skuteč</t>
  </si>
  <si>
    <t>idex RU</t>
  </si>
  <si>
    <t>FRB -  poskytnuté úvěry občanům</t>
  </si>
  <si>
    <t>Výstavba nájemních bytů</t>
  </si>
  <si>
    <t>Veřejné osvětlení celkem</t>
  </si>
  <si>
    <t>Svazek Hrušovansko</t>
  </si>
  <si>
    <t>Svazek Niva</t>
  </si>
  <si>
    <t xml:space="preserve">Likvidace sep. odpadu </t>
  </si>
  <si>
    <t>Likvidaceodpadu - obec</t>
  </si>
  <si>
    <t>Likvidace odpadu VOO</t>
  </si>
  <si>
    <t>Svoz a likvidace KO</t>
  </si>
  <si>
    <t>Svoz a likvidace NO</t>
  </si>
  <si>
    <t>Svoz a likvidace popele z CK</t>
  </si>
  <si>
    <t>Likvidace odpadu celkem</t>
  </si>
  <si>
    <t>Odměny členů OZ</t>
  </si>
  <si>
    <t>Zdrav. poj.</t>
  </si>
  <si>
    <t>OZ Celkem</t>
  </si>
  <si>
    <t xml:space="preserve">VPP mzdy </t>
  </si>
  <si>
    <t>VPP soc. pojištění</t>
  </si>
  <si>
    <t>VPP zdrav. pojištění</t>
  </si>
  <si>
    <t xml:space="preserve">VPP </t>
  </si>
  <si>
    <t>Strana IV.</t>
  </si>
  <si>
    <t>skutečnost</t>
  </si>
  <si>
    <t>in.skutečn</t>
  </si>
  <si>
    <t>indexRU</t>
  </si>
  <si>
    <t>Platy zaměstnanců</t>
  </si>
  <si>
    <t>Ostatní os. výdaje (dohody o prov. práce)</t>
  </si>
  <si>
    <t>Zákonné pojištění</t>
  </si>
  <si>
    <t>Ochr. pomůcky</t>
  </si>
  <si>
    <t>Knihy uč.pomůcky časopisy</t>
  </si>
  <si>
    <t>Vodné, stočné</t>
  </si>
  <si>
    <t>El. energie</t>
  </si>
  <si>
    <t>PHM (sekačky)</t>
  </si>
  <si>
    <t>Služby pošt</t>
  </si>
  <si>
    <t>Nájemné za půdu</t>
  </si>
  <si>
    <t>Služby poradenské a právní</t>
  </si>
  <si>
    <t>Nákup služeb (ostatní)</t>
  </si>
  <si>
    <t>Programy PC</t>
  </si>
  <si>
    <t>Pohoštění dary(den dětí,jubilanti, mikuláš,důchodci)</t>
  </si>
  <si>
    <t>Charita</t>
  </si>
  <si>
    <t>Neinv. dotace -Hrušovany (přestupky)</t>
  </si>
  <si>
    <t>Ceniny,kolky</t>
  </si>
  <si>
    <t>Platby daní a popl. (dan z př. práv os. obec)</t>
  </si>
  <si>
    <t>Příspěvek na lyžařský výcvik/novorozenci</t>
  </si>
  <si>
    <t>Cestovné (doprava obědů do MŠ)</t>
  </si>
  <si>
    <t>Služby telekomunikací</t>
  </si>
  <si>
    <t>Výkup pozemků</t>
  </si>
  <si>
    <t>Fin. vypořadání</t>
  </si>
  <si>
    <t>Činnost místní správy celkem</t>
  </si>
  <si>
    <t>Hasiči celkem</t>
  </si>
  <si>
    <t>Strana V.</t>
  </si>
  <si>
    <t xml:space="preserve">            rok 2005 v tis. Kč</t>
  </si>
  <si>
    <t>Úroky / Sparkasse,SFRB</t>
  </si>
  <si>
    <t>Poplatky za bank služby</t>
  </si>
  <si>
    <t>úroky ČSAS</t>
  </si>
  <si>
    <t>Odvod DPH - FÚ (daň. přiznání)</t>
  </si>
  <si>
    <t>Služby peněžních ústavů celkem</t>
  </si>
  <si>
    <t>Výdaje celkem</t>
  </si>
  <si>
    <t xml:space="preserve">Příjmy </t>
  </si>
  <si>
    <t>V tisících Kč</t>
  </si>
  <si>
    <t>Účetní navýšení úvěru Sparkasse - financování</t>
  </si>
  <si>
    <t>Zapojení části zústatku BÚ- FRB</t>
  </si>
  <si>
    <t>Přijetí hypotéčního úvěru na byty</t>
  </si>
  <si>
    <t xml:space="preserve">Zapojení části zústatku BÚ </t>
  </si>
  <si>
    <t>Výdaje</t>
  </si>
  <si>
    <t>Výdaje - hospodaření obce</t>
  </si>
  <si>
    <t>Splátky úvěrů celkem - financování</t>
  </si>
  <si>
    <t xml:space="preserve">                                z toho SFŽP </t>
  </si>
  <si>
    <t xml:space="preserve">                                          Sparkasse</t>
  </si>
  <si>
    <t xml:space="preserve">                                          SFRB</t>
  </si>
  <si>
    <t xml:space="preserve">                                         Česká spořitelna</t>
  </si>
  <si>
    <t xml:space="preserve">Výdaje celkem </t>
  </si>
  <si>
    <t>DPH z přípojky</t>
  </si>
  <si>
    <t xml:space="preserve">DPH z prodeje tepla </t>
  </si>
  <si>
    <t xml:space="preserve">Příspěvek svazku VaK Znojemsko </t>
  </si>
  <si>
    <t>NÁVRH  ROZPOČTU  NA  ROK  2007</t>
  </si>
  <si>
    <t>Příjmová část rozpočtu obce Velký Karlov - 2007</t>
  </si>
  <si>
    <t>a porovnání se skutečností a rozpočtem z roku 2006</t>
  </si>
  <si>
    <t>Dotace Volby</t>
  </si>
  <si>
    <t xml:space="preserve">Dotace hřiště </t>
  </si>
  <si>
    <t>Dar -Daba  Hruš.</t>
  </si>
  <si>
    <t>Sankce nedor.termínu výstavyby</t>
  </si>
  <si>
    <t>Peodej Garáže</t>
  </si>
  <si>
    <t>Příjmy z poskyt. služeb byty</t>
  </si>
  <si>
    <t>Příjmy z prodeje projektů  výb.říz.</t>
  </si>
  <si>
    <t>Ostatní ned. Příjmy</t>
  </si>
  <si>
    <t>rozp. 07/06 %</t>
  </si>
  <si>
    <t>rozp.07/skut.06</t>
  </si>
  <si>
    <t>Rok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</si>
</sst>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sz val="9"/>
      <name val="Arial"/>
      <family val="0"/>
    </font>
    <font>
      <b/>
      <sz val="9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7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ont="1" applyBorder="1" applyAlignment="1">
      <alignment/>
    </xf>
    <xf numFmtId="0" fontId="0" fillId="0" borderId="9" xfId="0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9" fillId="0" borderId="3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43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25" xfId="0" applyFont="1" applyBorder="1" applyAlignment="1">
      <alignment/>
    </xf>
    <xf numFmtId="0" fontId="9" fillId="0" borderId="7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9" fillId="0" borderId="27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9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/>
    </xf>
    <xf numFmtId="0" fontId="9" fillId="0" borderId="48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49" xfId="0" applyFont="1" applyFill="1" applyBorder="1" applyAlignment="1">
      <alignment/>
    </xf>
    <xf numFmtId="0" fontId="9" fillId="0" borderId="6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9" xfId="0" applyNumberForma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40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0" fillId="0" borderId="50" xfId="0" applyBorder="1" applyAlignment="1">
      <alignment/>
    </xf>
    <xf numFmtId="0" fontId="9" fillId="0" borderId="21" xfId="0" applyFont="1" applyBorder="1" applyAlignment="1">
      <alignment/>
    </xf>
    <xf numFmtId="0" fontId="11" fillId="0" borderId="14" xfId="0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48" xfId="0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0" fontId="9" fillId="0" borderId="43" xfId="0" applyFont="1" applyBorder="1" applyAlignment="1">
      <alignment/>
    </xf>
    <xf numFmtId="0" fontId="0" fillId="0" borderId="11" xfId="0" applyBorder="1" applyAlignment="1">
      <alignment/>
    </xf>
    <xf numFmtId="164" fontId="0" fillId="0" borderId="7" xfId="0" applyNumberFormat="1" applyBorder="1" applyAlignment="1">
      <alignment/>
    </xf>
    <xf numFmtId="0" fontId="11" fillId="0" borderId="11" xfId="0" applyFont="1" applyBorder="1" applyAlignment="1">
      <alignment/>
    </xf>
    <xf numFmtId="164" fontId="9" fillId="0" borderId="9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8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47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0" fillId="0" borderId="36" xfId="0" applyNumberFormat="1" applyBorder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8" fillId="0" borderId="0" xfId="0" applyFont="1" applyAlignment="1">
      <alignment/>
    </xf>
    <xf numFmtId="164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9" fillId="0" borderId="45" xfId="0" applyFont="1" applyBorder="1" applyAlignment="1">
      <alignment/>
    </xf>
    <xf numFmtId="0" fontId="0" fillId="0" borderId="8" xfId="0" applyBorder="1" applyAlignment="1">
      <alignment/>
    </xf>
    <xf numFmtId="0" fontId="8" fillId="0" borderId="18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49" xfId="0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0" fillId="0" borderId="29" xfId="0" applyBorder="1" applyAlignment="1">
      <alignment/>
    </xf>
    <xf numFmtId="0" fontId="9" fillId="0" borderId="29" xfId="0" applyFont="1" applyBorder="1" applyAlignment="1">
      <alignment/>
    </xf>
    <xf numFmtId="164" fontId="9" fillId="0" borderId="29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0" fillId="0" borderId="36" xfId="0" applyBorder="1" applyAlignment="1">
      <alignment/>
    </xf>
    <xf numFmtId="0" fontId="9" fillId="0" borderId="36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5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8" fillId="0" borderId="4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0" fillId="0" borderId="51" xfId="0" applyFill="1" applyBorder="1" applyAlignment="1">
      <alignment/>
    </xf>
    <xf numFmtId="0" fontId="9" fillId="0" borderId="21" xfId="0" applyFont="1" applyFill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5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5" xfId="0" applyFont="1" applyFill="1" applyBorder="1" applyAlignment="1">
      <alignment/>
    </xf>
    <xf numFmtId="165" fontId="8" fillId="0" borderId="17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61" xfId="0" applyFont="1" applyBorder="1" applyAlignment="1">
      <alignment/>
    </xf>
    <xf numFmtId="0" fontId="0" fillId="0" borderId="56" xfId="0" applyBorder="1" applyAlignment="1">
      <alignment/>
    </xf>
    <xf numFmtId="0" fontId="8" fillId="0" borderId="54" xfId="0" applyFont="1" applyBorder="1" applyAlignment="1">
      <alignment/>
    </xf>
    <xf numFmtId="0" fontId="0" fillId="0" borderId="20" xfId="0" applyBorder="1" applyAlignment="1">
      <alignment/>
    </xf>
    <xf numFmtId="0" fontId="1" fillId="0" borderId="5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49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3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48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6" xfId="0" applyFont="1" applyBorder="1" applyAlignment="1">
      <alignment/>
    </xf>
    <xf numFmtId="164" fontId="8" fillId="0" borderId="36" xfId="0" applyNumberFormat="1" applyFont="1" applyBorder="1" applyAlignment="1">
      <alignment/>
    </xf>
    <xf numFmtId="0" fontId="9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29" xfId="0" applyFont="1" applyBorder="1" applyAlignment="1">
      <alignment/>
    </xf>
    <xf numFmtId="164" fontId="8" fillId="0" borderId="29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45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59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57" xfId="0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50" xfId="0" applyFill="1" applyBorder="1" applyAlignment="1">
      <alignment/>
    </xf>
    <xf numFmtId="0" fontId="9" fillId="0" borderId="6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1" fillId="0" borderId="54" xfId="0" applyFont="1" applyBorder="1" applyAlignment="1">
      <alignment/>
    </xf>
    <xf numFmtId="0" fontId="11" fillId="0" borderId="42" xfId="0" applyFont="1" applyBorder="1" applyAlignment="1">
      <alignment/>
    </xf>
    <xf numFmtId="0" fontId="9" fillId="0" borderId="53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26" xfId="0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164" fontId="9" fillId="0" borderId="7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53" xfId="0" applyFill="1" applyBorder="1" applyAlignment="1">
      <alignment/>
    </xf>
    <xf numFmtId="0" fontId="1" fillId="0" borderId="45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38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49" xfId="0" applyNumberFormat="1" applyFont="1" applyBorder="1" applyAlignment="1">
      <alignment/>
    </xf>
    <xf numFmtId="0" fontId="0" fillId="0" borderId="6" xfId="0" applyBorder="1" applyAlignment="1">
      <alignment/>
    </xf>
    <xf numFmtId="0" fontId="11" fillId="0" borderId="15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6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9" xfId="0" applyBorder="1" applyAlignment="1">
      <alignment/>
    </xf>
    <xf numFmtId="164" fontId="0" fillId="0" borderId="6" xfId="0" applyNumberFormat="1" applyBorder="1" applyAlignment="1">
      <alignment/>
    </xf>
    <xf numFmtId="0" fontId="1" fillId="0" borderId="30" xfId="0" applyFont="1" applyBorder="1" applyAlignment="1">
      <alignment/>
    </xf>
    <xf numFmtId="0" fontId="8" fillId="0" borderId="29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3" fillId="0" borderId="33" xfId="0" applyFont="1" applyBorder="1" applyAlignment="1">
      <alignment/>
    </xf>
    <xf numFmtId="0" fontId="9" fillId="0" borderId="26" xfId="0" applyFont="1" applyBorder="1" applyAlignment="1">
      <alignment/>
    </xf>
    <xf numFmtId="4" fontId="0" fillId="0" borderId="24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63" xfId="0" applyFill="1" applyBorder="1" applyAlignment="1">
      <alignment/>
    </xf>
    <xf numFmtId="4" fontId="0" fillId="0" borderId="62" xfId="0" applyNumberFormat="1" applyBorder="1" applyAlignment="1">
      <alignment/>
    </xf>
    <xf numFmtId="0" fontId="6" fillId="0" borderId="33" xfId="0" applyFont="1" applyBorder="1" applyAlignment="1">
      <alignment/>
    </xf>
    <xf numFmtId="0" fontId="6" fillId="0" borderId="29" xfId="0" applyFont="1" applyBorder="1" applyAlignment="1">
      <alignment/>
    </xf>
    <xf numFmtId="4" fontId="6" fillId="0" borderId="3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62" xfId="0" applyBorder="1" applyAlignment="1">
      <alignment/>
    </xf>
    <xf numFmtId="4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Border="1" applyAlignment="1">
      <alignment/>
    </xf>
    <xf numFmtId="0" fontId="1" fillId="0" borderId="48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8" fillId="0" borderId="35" xfId="0" applyFont="1" applyBorder="1" applyAlignment="1">
      <alignment/>
    </xf>
    <xf numFmtId="0" fontId="0" fillId="0" borderId="68" xfId="0" applyBorder="1" applyAlignment="1">
      <alignment/>
    </xf>
    <xf numFmtId="0" fontId="9" fillId="0" borderId="31" xfId="0" applyFont="1" applyFill="1" applyBorder="1" applyAlignment="1">
      <alignment/>
    </xf>
    <xf numFmtId="0" fontId="0" fillId="0" borderId="69" xfId="0" applyBorder="1" applyAlignment="1">
      <alignment/>
    </xf>
    <xf numFmtId="0" fontId="9" fillId="0" borderId="66" xfId="0" applyFont="1" applyBorder="1" applyAlignment="1">
      <alignment/>
    </xf>
    <xf numFmtId="0" fontId="0" fillId="0" borderId="66" xfId="0" applyBorder="1" applyAlignment="1">
      <alignment/>
    </xf>
    <xf numFmtId="0" fontId="9" fillId="0" borderId="9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8" xfId="0" applyFont="1" applyBorder="1" applyAlignment="1">
      <alignment/>
    </xf>
    <xf numFmtId="0" fontId="15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9" xfId="0" applyBorder="1" applyAlignment="1">
      <alignment/>
    </xf>
    <xf numFmtId="0" fontId="1" fillId="0" borderId="65" xfId="0" applyFont="1" applyBorder="1" applyAlignment="1">
      <alignment/>
    </xf>
    <xf numFmtId="4" fontId="3" fillId="0" borderId="35" xfId="0" applyNumberFormat="1" applyFont="1" applyBorder="1" applyAlignment="1">
      <alignment/>
    </xf>
    <xf numFmtId="0" fontId="0" fillId="0" borderId="70" xfId="0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70" xfId="0" applyFon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49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10" fontId="1" fillId="0" borderId="71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0" fontId="0" fillId="0" borderId="36" xfId="0" applyFont="1" applyBorder="1" applyAlignment="1">
      <alignment/>
    </xf>
    <xf numFmtId="10" fontId="0" fillId="0" borderId="11" xfId="0" applyNumberFormat="1" applyFont="1" applyBorder="1" applyAlignment="1">
      <alignment/>
    </xf>
    <xf numFmtId="0" fontId="1" fillId="0" borderId="72" xfId="0" applyFont="1" applyBorder="1" applyAlignment="1">
      <alignment/>
    </xf>
    <xf numFmtId="0" fontId="1" fillId="0" borderId="40" xfId="0" applyFont="1" applyBorder="1" applyAlignment="1">
      <alignment/>
    </xf>
    <xf numFmtId="10" fontId="0" fillId="0" borderId="19" xfId="0" applyNumberFormat="1" applyFont="1" applyBorder="1" applyAlignment="1">
      <alignment/>
    </xf>
    <xf numFmtId="0" fontId="1" fillId="0" borderId="30" xfId="0" applyFont="1" applyBorder="1" applyAlignment="1">
      <alignment/>
    </xf>
    <xf numFmtId="10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0" fontId="0" fillId="0" borderId="59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7" fillId="0" borderId="29" xfId="0" applyFont="1" applyBorder="1" applyAlignment="1">
      <alignment/>
    </xf>
    <xf numFmtId="0" fontId="1" fillId="0" borderId="68" xfId="0" applyFont="1" applyBorder="1" applyAlignment="1">
      <alignment/>
    </xf>
    <xf numFmtId="0" fontId="0" fillId="0" borderId="73" xfId="0" applyBorder="1" applyAlignment="1">
      <alignment/>
    </xf>
    <xf numFmtId="0" fontId="0" fillId="0" borderId="48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5" xfId="0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7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4" xfId="0" applyBorder="1" applyAlignment="1">
      <alignment/>
    </xf>
    <xf numFmtId="10" fontId="0" fillId="0" borderId="23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0" fillId="0" borderId="43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3" fillId="0" borderId="35" xfId="0" applyFont="1" applyBorder="1" applyAlignment="1">
      <alignment/>
    </xf>
    <xf numFmtId="0" fontId="1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0" y="952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85725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10191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924050" y="5905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161925</xdr:rowOff>
    </xdr:from>
    <xdr:to>
      <xdr:col>0</xdr:col>
      <xdr:colOff>9525</xdr:colOff>
      <xdr:row>60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0" y="10220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77</xdr:row>
      <xdr:rowOff>9525</xdr:rowOff>
    </xdr:from>
    <xdr:to>
      <xdr:col>0</xdr:col>
      <xdr:colOff>47625</xdr:colOff>
      <xdr:row>77</xdr:row>
      <xdr:rowOff>9525</xdr:rowOff>
    </xdr:to>
    <xdr:sp>
      <xdr:nvSpPr>
        <xdr:cNvPr id="1" name="Line 7"/>
        <xdr:cNvSpPr>
          <a:spLocks/>
        </xdr:cNvSpPr>
      </xdr:nvSpPr>
      <xdr:spPr>
        <a:xfrm flipV="1">
          <a:off x="47625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156</xdr:row>
      <xdr:rowOff>152400</xdr:rowOff>
    </xdr:from>
    <xdr:to>
      <xdr:col>0</xdr:col>
      <xdr:colOff>38100</xdr:colOff>
      <xdr:row>156</xdr:row>
      <xdr:rowOff>180975</xdr:rowOff>
    </xdr:to>
    <xdr:sp>
      <xdr:nvSpPr>
        <xdr:cNvPr id="2" name="Line 8"/>
        <xdr:cNvSpPr>
          <a:spLocks/>
        </xdr:cNvSpPr>
      </xdr:nvSpPr>
      <xdr:spPr>
        <a:xfrm>
          <a:off x="28575" y="301466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14</xdr:col>
      <xdr:colOff>9525</xdr:colOff>
      <xdr:row>157</xdr:row>
      <xdr:rowOff>0</xdr:rowOff>
    </xdr:to>
    <xdr:sp>
      <xdr:nvSpPr>
        <xdr:cNvPr id="3" name="Line 9"/>
        <xdr:cNvSpPr>
          <a:spLocks/>
        </xdr:cNvSpPr>
      </xdr:nvSpPr>
      <xdr:spPr>
        <a:xfrm>
          <a:off x="0" y="30194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N50" sqref="N50"/>
    </sheetView>
  </sheetViews>
  <sheetFormatPr defaultColWidth="9.140625" defaultRowHeight="12.75"/>
  <cols>
    <col min="2" max="2" width="19.7109375" style="0" customWidth="1"/>
    <col min="3" max="3" width="10.421875" style="0" customWidth="1"/>
    <col min="4" max="4" width="10.00390625" style="0" customWidth="1"/>
    <col min="5" max="5" width="10.57421875" style="0" customWidth="1"/>
    <col min="6" max="6" width="11.28125" style="0" customWidth="1"/>
    <col min="7" max="7" width="0.2890625" style="0" customWidth="1"/>
    <col min="8" max="8" width="11.7109375" style="1" customWidth="1"/>
    <col min="9" max="9" width="9.140625" style="0" hidden="1" customWidth="1"/>
    <col min="10" max="10" width="13.8515625" style="0" customWidth="1"/>
    <col min="11" max="11" width="4.8515625" style="0" hidden="1" customWidth="1"/>
    <col min="12" max="12" width="16.00390625" style="397" customWidth="1"/>
  </cols>
  <sheetData>
    <row r="1" spans="1:9" ht="20.25">
      <c r="A1" s="369" t="s">
        <v>192</v>
      </c>
      <c r="C1" s="1"/>
      <c r="D1" s="2"/>
      <c r="F1" s="6" t="s">
        <v>194</v>
      </c>
      <c r="G1" s="2"/>
      <c r="H1" s="3"/>
      <c r="I1" s="4"/>
    </row>
    <row r="2" spans="3:12" ht="12.75">
      <c r="C2" s="1"/>
      <c r="D2" s="5"/>
      <c r="E2" s="4"/>
      <c r="G2" s="2"/>
      <c r="H2" s="3"/>
      <c r="I2" s="4"/>
      <c r="L2" s="398"/>
    </row>
    <row r="3" spans="3:12" ht="13.5" thickBot="1">
      <c r="C3" s="1" t="s">
        <v>193</v>
      </c>
      <c r="D3" s="7"/>
      <c r="E3" s="7"/>
      <c r="G3" s="8"/>
      <c r="H3" s="9"/>
      <c r="I3" s="10"/>
      <c r="J3" s="10"/>
      <c r="K3" s="11"/>
      <c r="L3" s="399"/>
    </row>
    <row r="4" spans="1:12" ht="14.25" thickBot="1" thickTop="1">
      <c r="A4" s="10" t="s">
        <v>0</v>
      </c>
      <c r="B4" s="361"/>
      <c r="C4" s="260"/>
      <c r="D4" s="260" t="s">
        <v>2</v>
      </c>
      <c r="E4" s="260" t="s">
        <v>1</v>
      </c>
      <c r="F4" s="260"/>
      <c r="G4" s="416"/>
      <c r="H4" s="260" t="s">
        <v>205</v>
      </c>
      <c r="J4" s="14" t="s">
        <v>1</v>
      </c>
      <c r="K4" s="13"/>
      <c r="L4" s="396"/>
    </row>
    <row r="5" spans="1:12" ht="14.25" thickBot="1" thickTop="1">
      <c r="A5" s="421" t="s">
        <v>3</v>
      </c>
      <c r="B5" s="361"/>
      <c r="C5" s="363" t="s">
        <v>4</v>
      </c>
      <c r="D5" s="423" t="s">
        <v>5</v>
      </c>
      <c r="E5" s="424" t="s">
        <v>6</v>
      </c>
      <c r="F5" s="422" t="s">
        <v>7</v>
      </c>
      <c r="G5" s="415"/>
      <c r="H5" s="407" t="s">
        <v>4</v>
      </c>
      <c r="I5" s="16"/>
      <c r="J5" s="410" t="s">
        <v>203</v>
      </c>
      <c r="K5" s="15"/>
      <c r="L5" s="410" t="s">
        <v>204</v>
      </c>
    </row>
    <row r="6" spans="1:12" ht="13.5" thickTop="1">
      <c r="A6" s="383" t="s">
        <v>8</v>
      </c>
      <c r="B6" s="21"/>
      <c r="C6" s="58">
        <v>555</v>
      </c>
      <c r="D6" s="17"/>
      <c r="E6" s="18">
        <v>561.5</v>
      </c>
      <c r="F6" s="392">
        <f>E6/C6</f>
        <v>1.0117117117117118</v>
      </c>
      <c r="G6" s="366"/>
      <c r="H6" s="52">
        <v>590</v>
      </c>
      <c r="I6" s="19"/>
      <c r="J6" s="392">
        <f>H6/C6</f>
        <v>1.063063063063063</v>
      </c>
      <c r="K6" s="20"/>
      <c r="L6" s="395">
        <f>H6/E6</f>
        <v>1.0507569011576134</v>
      </c>
    </row>
    <row r="7" spans="1:12" ht="12.75">
      <c r="A7" s="384" t="s">
        <v>9</v>
      </c>
      <c r="B7" s="26"/>
      <c r="C7" s="375">
        <v>164</v>
      </c>
      <c r="D7" s="22"/>
      <c r="E7" s="23">
        <v>144.4</v>
      </c>
      <c r="F7" s="392">
        <f aca="true" t="shared" si="0" ref="F7:F38">E7/C7</f>
        <v>0.8804878048780488</v>
      </c>
      <c r="G7" s="40"/>
      <c r="H7" s="390">
        <v>150</v>
      </c>
      <c r="I7" s="24"/>
      <c r="J7" s="392">
        <f aca="true" t="shared" si="1" ref="J7:J38">H7/C7</f>
        <v>0.9146341463414634</v>
      </c>
      <c r="K7" s="25"/>
      <c r="L7" s="395">
        <f aca="true" t="shared" si="2" ref="L7:L42">H7/E7</f>
        <v>1.038781163434903</v>
      </c>
    </row>
    <row r="8" spans="1:12" ht="12.75">
      <c r="A8" s="384" t="s">
        <v>10</v>
      </c>
      <c r="B8" s="26"/>
      <c r="C8" s="375">
        <v>32</v>
      </c>
      <c r="D8" s="22"/>
      <c r="E8" s="23">
        <v>36.4</v>
      </c>
      <c r="F8" s="392">
        <f t="shared" si="0"/>
        <v>1.1375</v>
      </c>
      <c r="G8" s="40"/>
      <c r="H8" s="390">
        <v>37</v>
      </c>
      <c r="I8" s="24"/>
      <c r="J8" s="392">
        <f t="shared" si="1"/>
        <v>1.15625</v>
      </c>
      <c r="K8" s="25"/>
      <c r="L8" s="395">
        <f t="shared" si="2"/>
        <v>1.0164835164835164</v>
      </c>
    </row>
    <row r="9" spans="1:12" ht="12.75">
      <c r="A9" s="384" t="s">
        <v>11</v>
      </c>
      <c r="B9" s="26"/>
      <c r="C9" s="375">
        <v>636</v>
      </c>
      <c r="D9" s="22"/>
      <c r="E9" s="23">
        <v>691.4</v>
      </c>
      <c r="F9" s="392">
        <f t="shared" si="0"/>
        <v>1.0871069182389936</v>
      </c>
      <c r="G9" s="40"/>
      <c r="H9" s="432">
        <v>725</v>
      </c>
      <c r="I9" s="24"/>
      <c r="J9" s="392">
        <f t="shared" si="1"/>
        <v>1.139937106918239</v>
      </c>
      <c r="K9" s="25"/>
      <c r="L9" s="395">
        <f t="shared" si="2"/>
        <v>1.048597049464854</v>
      </c>
    </row>
    <row r="10" spans="1:12" ht="12.75">
      <c r="A10" s="382" t="s">
        <v>12</v>
      </c>
      <c r="B10" s="26"/>
      <c r="C10" s="375">
        <v>0</v>
      </c>
      <c r="D10" s="27">
        <v>78</v>
      </c>
      <c r="E10" s="28">
        <v>78</v>
      </c>
      <c r="F10" s="392">
        <v>1</v>
      </c>
      <c r="G10" s="367"/>
      <c r="H10" s="390"/>
      <c r="I10" s="24"/>
      <c r="J10" s="392"/>
      <c r="K10" s="25"/>
      <c r="L10" s="395">
        <f t="shared" si="2"/>
        <v>0</v>
      </c>
    </row>
    <row r="11" spans="1:12" ht="12.75">
      <c r="A11" s="384" t="s">
        <v>13</v>
      </c>
      <c r="B11" s="26"/>
      <c r="C11" s="375">
        <v>1113</v>
      </c>
      <c r="D11" s="22"/>
      <c r="E11" s="23">
        <v>1075.1</v>
      </c>
      <c r="F11" s="392">
        <f t="shared" si="0"/>
        <v>0.965947888589398</v>
      </c>
      <c r="G11" s="40"/>
      <c r="H11" s="390">
        <v>1129</v>
      </c>
      <c r="I11" s="24"/>
      <c r="J11" s="392">
        <f t="shared" si="1"/>
        <v>1.014375561545373</v>
      </c>
      <c r="K11" s="25"/>
      <c r="L11" s="395">
        <f t="shared" si="2"/>
        <v>1.0501348711747744</v>
      </c>
    </row>
    <row r="12" spans="1:12" ht="13.5" thickBot="1">
      <c r="A12" s="385" t="s">
        <v>14</v>
      </c>
      <c r="B12" s="33"/>
      <c r="C12" s="420">
        <v>687</v>
      </c>
      <c r="D12" s="29"/>
      <c r="E12" s="30">
        <v>591.4</v>
      </c>
      <c r="F12" s="411">
        <f t="shared" si="0"/>
        <v>0.860844250363901</v>
      </c>
      <c r="G12" s="412"/>
      <c r="H12" s="433">
        <v>600</v>
      </c>
      <c r="I12" s="31"/>
      <c r="J12" s="409">
        <f t="shared" si="1"/>
        <v>0.8733624454148472</v>
      </c>
      <c r="K12" s="32"/>
      <c r="L12" s="413">
        <f t="shared" si="2"/>
        <v>1.0145417653026716</v>
      </c>
    </row>
    <row r="13" spans="1:12" s="1" customFormat="1" ht="14.25" thickBot="1" thickTop="1">
      <c r="A13" s="34" t="s">
        <v>15</v>
      </c>
      <c r="B13" s="39"/>
      <c r="C13" s="363">
        <f>SUM(C6:C12)</f>
        <v>3187</v>
      </c>
      <c r="D13" s="35"/>
      <c r="E13" s="36">
        <f>SUM(E6:E12)</f>
        <v>3178.2</v>
      </c>
      <c r="F13" s="426">
        <f t="shared" si="0"/>
        <v>0.9972387825541261</v>
      </c>
      <c r="G13" s="368"/>
      <c r="H13" s="330">
        <f>SUM(H6:H12)</f>
        <v>3231</v>
      </c>
      <c r="I13" s="37"/>
      <c r="J13" s="426">
        <f t="shared" si="1"/>
        <v>1.0138060872293693</v>
      </c>
      <c r="K13" s="38"/>
      <c r="L13" s="427">
        <f t="shared" si="2"/>
        <v>1.016613177270153</v>
      </c>
    </row>
    <row r="14" spans="1:12" ht="13.5" thickTop="1">
      <c r="A14" s="383" t="s">
        <v>16</v>
      </c>
      <c r="B14" s="21"/>
      <c r="C14" s="58">
        <v>160</v>
      </c>
      <c r="D14" s="17"/>
      <c r="E14" s="18">
        <v>141.9</v>
      </c>
      <c r="F14" s="392">
        <f t="shared" si="0"/>
        <v>0.8868750000000001</v>
      </c>
      <c r="G14" s="414"/>
      <c r="H14" s="432">
        <v>199</v>
      </c>
      <c r="I14" s="19"/>
      <c r="J14" s="392">
        <f t="shared" si="1"/>
        <v>1.24375</v>
      </c>
      <c r="K14" s="20"/>
      <c r="L14" s="395">
        <f t="shared" si="2"/>
        <v>1.4023960535588442</v>
      </c>
    </row>
    <row r="15" spans="1:12" ht="12.75">
      <c r="A15" s="384" t="s">
        <v>17</v>
      </c>
      <c r="B15" s="26"/>
      <c r="C15" s="375">
        <v>5</v>
      </c>
      <c r="D15" s="22"/>
      <c r="E15" s="23">
        <v>5.1</v>
      </c>
      <c r="F15" s="392">
        <f t="shared" si="0"/>
        <v>1.02</v>
      </c>
      <c r="G15" s="40"/>
      <c r="H15" s="390">
        <v>5</v>
      </c>
      <c r="I15" s="24"/>
      <c r="J15" s="392">
        <f t="shared" si="1"/>
        <v>1</v>
      </c>
      <c r="K15" s="25"/>
      <c r="L15" s="395">
        <f t="shared" si="2"/>
        <v>0.9803921568627452</v>
      </c>
    </row>
    <row r="16" spans="1:12" ht="12.75">
      <c r="A16" s="384" t="s">
        <v>18</v>
      </c>
      <c r="B16" s="26"/>
      <c r="C16" s="375">
        <v>6</v>
      </c>
      <c r="D16" s="22"/>
      <c r="E16" s="370">
        <v>7.6</v>
      </c>
      <c r="F16" s="392">
        <f t="shared" si="0"/>
        <v>1.2666666666666666</v>
      </c>
      <c r="G16" s="40"/>
      <c r="H16" s="434">
        <v>6</v>
      </c>
      <c r="I16" s="24"/>
      <c r="J16" s="392">
        <f t="shared" si="1"/>
        <v>1</v>
      </c>
      <c r="K16" s="25"/>
      <c r="L16" s="395">
        <f t="shared" si="2"/>
        <v>0.7894736842105263</v>
      </c>
    </row>
    <row r="17" spans="1:12" ht="12.75">
      <c r="A17" s="384" t="s">
        <v>19</v>
      </c>
      <c r="B17" s="26"/>
      <c r="C17" s="375">
        <v>6</v>
      </c>
      <c r="D17" s="22"/>
      <c r="E17" s="23">
        <v>0.5</v>
      </c>
      <c r="F17" s="392">
        <f t="shared" si="0"/>
        <v>0.08333333333333333</v>
      </c>
      <c r="G17" s="40"/>
      <c r="H17" s="390">
        <v>2</v>
      </c>
      <c r="I17" s="24"/>
      <c r="J17" s="392">
        <f t="shared" si="1"/>
        <v>0.3333333333333333</v>
      </c>
      <c r="K17" s="25"/>
      <c r="L17" s="395">
        <f t="shared" si="2"/>
        <v>4</v>
      </c>
    </row>
    <row r="18" spans="1:12" ht="12.75">
      <c r="A18" s="384" t="s">
        <v>20</v>
      </c>
      <c r="B18" s="26"/>
      <c r="C18" s="375">
        <v>20</v>
      </c>
      <c r="D18" s="22"/>
      <c r="E18" s="23">
        <v>20</v>
      </c>
      <c r="F18" s="392">
        <f t="shared" si="0"/>
        <v>1</v>
      </c>
      <c r="G18" s="40"/>
      <c r="H18" s="434">
        <v>20</v>
      </c>
      <c r="I18" s="24"/>
      <c r="J18" s="392">
        <f t="shared" si="1"/>
        <v>1</v>
      </c>
      <c r="K18" s="25"/>
      <c r="L18" s="395">
        <f t="shared" si="2"/>
        <v>1</v>
      </c>
    </row>
    <row r="19" spans="1:12" ht="12.75">
      <c r="A19" s="384" t="s">
        <v>21</v>
      </c>
      <c r="B19" s="26"/>
      <c r="C19" s="375">
        <v>7.5</v>
      </c>
      <c r="D19" s="22"/>
      <c r="E19" s="23">
        <v>0</v>
      </c>
      <c r="F19" s="392">
        <f t="shared" si="0"/>
        <v>0</v>
      </c>
      <c r="G19" s="40"/>
      <c r="H19" s="390">
        <v>7.5</v>
      </c>
      <c r="I19" s="24"/>
      <c r="J19" s="392">
        <f t="shared" si="1"/>
        <v>1</v>
      </c>
      <c r="K19" s="25"/>
      <c r="L19" s="395">
        <v>0</v>
      </c>
    </row>
    <row r="20" spans="1:12" ht="12.75">
      <c r="A20" s="382" t="s">
        <v>22</v>
      </c>
      <c r="B20" s="26"/>
      <c r="C20" s="375">
        <v>9</v>
      </c>
      <c r="D20" s="22"/>
      <c r="E20" s="23">
        <v>8.5</v>
      </c>
      <c r="F20" s="392">
        <f t="shared" si="0"/>
        <v>0.9444444444444444</v>
      </c>
      <c r="G20" s="40"/>
      <c r="H20" s="390">
        <v>9</v>
      </c>
      <c r="I20" s="24"/>
      <c r="J20" s="392">
        <f t="shared" si="1"/>
        <v>1</v>
      </c>
      <c r="K20" s="25"/>
      <c r="L20" s="395">
        <f t="shared" si="2"/>
        <v>1.0588235294117647</v>
      </c>
    </row>
    <row r="21" spans="1:12" ht="12.75">
      <c r="A21" s="384" t="s">
        <v>23</v>
      </c>
      <c r="B21" s="26"/>
      <c r="C21" s="375">
        <v>27</v>
      </c>
      <c r="D21" s="22"/>
      <c r="E21" s="23">
        <v>12.1</v>
      </c>
      <c r="F21" s="392">
        <f t="shared" si="0"/>
        <v>0.44814814814814813</v>
      </c>
      <c r="G21" s="40"/>
      <c r="H21" s="432">
        <v>15</v>
      </c>
      <c r="I21" s="24"/>
      <c r="J21" s="392">
        <f t="shared" si="1"/>
        <v>0.5555555555555556</v>
      </c>
      <c r="K21" s="25"/>
      <c r="L21" s="395">
        <f t="shared" si="2"/>
        <v>1.2396694214876034</v>
      </c>
    </row>
    <row r="22" spans="1:12" ht="12.75">
      <c r="A22" s="384" t="s">
        <v>24</v>
      </c>
      <c r="B22" s="26"/>
      <c r="C22" s="375">
        <v>180</v>
      </c>
      <c r="D22" s="22"/>
      <c r="E22" s="23">
        <v>175.9</v>
      </c>
      <c r="F22" s="392">
        <f t="shared" si="0"/>
        <v>0.9772222222222222</v>
      </c>
      <c r="G22" s="40"/>
      <c r="H22" s="434">
        <v>84</v>
      </c>
      <c r="I22" s="24"/>
      <c r="J22" s="392">
        <f t="shared" si="1"/>
        <v>0.4666666666666667</v>
      </c>
      <c r="K22" s="23"/>
      <c r="L22" s="395">
        <f t="shared" si="2"/>
        <v>0.47754405912450254</v>
      </c>
    </row>
    <row r="23" spans="1:12" ht="12.75">
      <c r="A23" s="384" t="s">
        <v>25</v>
      </c>
      <c r="B23" s="26"/>
      <c r="C23" s="375">
        <v>6.4</v>
      </c>
      <c r="D23" s="22"/>
      <c r="E23" s="23">
        <v>6.4</v>
      </c>
      <c r="F23" s="392">
        <f t="shared" si="0"/>
        <v>1</v>
      </c>
      <c r="G23" s="40"/>
      <c r="H23" s="390">
        <v>9.9</v>
      </c>
      <c r="I23" s="24"/>
      <c r="J23" s="392">
        <f t="shared" si="1"/>
        <v>1.546875</v>
      </c>
      <c r="K23" s="25"/>
      <c r="L23" s="395">
        <f t="shared" si="2"/>
        <v>1.546875</v>
      </c>
    </row>
    <row r="24" spans="1:12" ht="12.75">
      <c r="A24" s="384" t="s">
        <v>26</v>
      </c>
      <c r="B24" s="26"/>
      <c r="C24" s="375">
        <v>14</v>
      </c>
      <c r="D24" s="22"/>
      <c r="E24" s="23">
        <v>10.8</v>
      </c>
      <c r="F24" s="392">
        <f t="shared" si="0"/>
        <v>0.7714285714285715</v>
      </c>
      <c r="G24" s="40"/>
      <c r="H24" s="432">
        <v>11</v>
      </c>
      <c r="I24" s="24"/>
      <c r="J24" s="392">
        <f t="shared" si="1"/>
        <v>0.7857142857142857</v>
      </c>
      <c r="K24" s="25"/>
      <c r="L24" s="395">
        <f t="shared" si="2"/>
        <v>1.0185185185185184</v>
      </c>
    </row>
    <row r="25" spans="1:12" ht="12.75">
      <c r="A25" s="384" t="s">
        <v>27</v>
      </c>
      <c r="B25" s="26"/>
      <c r="C25" s="375">
        <v>3.7</v>
      </c>
      <c r="D25" s="22"/>
      <c r="E25" s="23">
        <v>0</v>
      </c>
      <c r="F25" s="392">
        <f t="shared" si="0"/>
        <v>0</v>
      </c>
      <c r="G25" s="40"/>
      <c r="H25" s="390">
        <v>5</v>
      </c>
      <c r="I25" s="24"/>
      <c r="J25" s="392">
        <f t="shared" si="1"/>
        <v>1.3513513513513513</v>
      </c>
      <c r="K25" s="25"/>
      <c r="L25" s="395">
        <v>0</v>
      </c>
    </row>
    <row r="26" spans="1:12" ht="12.75">
      <c r="A26" s="384" t="s">
        <v>28</v>
      </c>
      <c r="B26" s="26"/>
      <c r="C26" s="375">
        <v>1.4</v>
      </c>
      <c r="D26" s="22"/>
      <c r="E26" s="23">
        <v>0</v>
      </c>
      <c r="F26" s="392">
        <f t="shared" si="0"/>
        <v>0</v>
      </c>
      <c r="G26" s="40"/>
      <c r="H26" s="432">
        <v>1.4</v>
      </c>
      <c r="I26" s="24"/>
      <c r="J26" s="392">
        <f t="shared" si="1"/>
        <v>1</v>
      </c>
      <c r="K26" s="25"/>
      <c r="L26" s="395">
        <v>0</v>
      </c>
    </row>
    <row r="27" spans="1:12" ht="12.75">
      <c r="A27" s="382" t="s">
        <v>29</v>
      </c>
      <c r="B27" s="26"/>
      <c r="C27" s="375">
        <v>4.5</v>
      </c>
      <c r="D27" s="22"/>
      <c r="E27" s="28">
        <v>3</v>
      </c>
      <c r="F27" s="392">
        <f t="shared" si="0"/>
        <v>0.6666666666666666</v>
      </c>
      <c r="G27" s="40"/>
      <c r="H27" s="432">
        <v>3</v>
      </c>
      <c r="I27" s="24"/>
      <c r="J27" s="392">
        <f t="shared" si="1"/>
        <v>0.6666666666666666</v>
      </c>
      <c r="K27" s="23"/>
      <c r="L27" s="395">
        <f t="shared" si="2"/>
        <v>1</v>
      </c>
    </row>
    <row r="28" spans="1:12" ht="12.75">
      <c r="A28" s="384" t="s">
        <v>30</v>
      </c>
      <c r="B28" s="26"/>
      <c r="C28" s="375">
        <v>4</v>
      </c>
      <c r="D28" s="22"/>
      <c r="E28" s="23">
        <v>6.9</v>
      </c>
      <c r="F28" s="392">
        <f t="shared" si="0"/>
        <v>1.725</v>
      </c>
      <c r="G28" s="40"/>
      <c r="H28" s="432">
        <v>5</v>
      </c>
      <c r="I28" s="24"/>
      <c r="J28" s="392">
        <f t="shared" si="1"/>
        <v>1.25</v>
      </c>
      <c r="K28" s="25"/>
      <c r="L28" s="395">
        <f t="shared" si="2"/>
        <v>0.7246376811594203</v>
      </c>
    </row>
    <row r="29" spans="1:12" ht="12.75">
      <c r="A29" s="382" t="s">
        <v>31</v>
      </c>
      <c r="B29" s="26"/>
      <c r="C29" s="375">
        <v>123</v>
      </c>
      <c r="D29" s="22"/>
      <c r="E29" s="28">
        <v>146.6</v>
      </c>
      <c r="F29" s="392">
        <f t="shared" si="0"/>
        <v>1.191869918699187</v>
      </c>
      <c r="G29" s="40"/>
      <c r="H29" s="432">
        <v>271</v>
      </c>
      <c r="I29" s="24"/>
      <c r="J29" s="392">
        <f t="shared" si="1"/>
        <v>2.203252032520325</v>
      </c>
      <c r="K29" s="23"/>
      <c r="L29" s="395">
        <f t="shared" si="2"/>
        <v>1.848567530695771</v>
      </c>
    </row>
    <row r="30" spans="1:12" ht="12.75">
      <c r="A30" s="382" t="s">
        <v>32</v>
      </c>
      <c r="B30" s="26"/>
      <c r="C30" s="375">
        <v>69</v>
      </c>
      <c r="D30" s="22"/>
      <c r="E30" s="28">
        <v>38.2</v>
      </c>
      <c r="F30" s="392">
        <f t="shared" si="0"/>
        <v>0.5536231884057972</v>
      </c>
      <c r="G30" s="40"/>
      <c r="H30" s="432">
        <v>53</v>
      </c>
      <c r="I30" s="24"/>
      <c r="J30" s="392">
        <f t="shared" si="1"/>
        <v>0.7681159420289855</v>
      </c>
      <c r="K30" s="23"/>
      <c r="L30" s="395">
        <f t="shared" si="2"/>
        <v>1.3874345549738218</v>
      </c>
    </row>
    <row r="31" spans="1:12" ht="12.75">
      <c r="A31" s="384" t="s">
        <v>33</v>
      </c>
      <c r="B31" s="26"/>
      <c r="C31" s="375">
        <v>1420</v>
      </c>
      <c r="D31" s="22"/>
      <c r="E31" s="41">
        <v>1119.8</v>
      </c>
      <c r="F31" s="392">
        <f t="shared" si="0"/>
        <v>0.7885915492957746</v>
      </c>
      <c r="G31" s="40"/>
      <c r="H31" s="432">
        <v>1300</v>
      </c>
      <c r="I31" s="24"/>
      <c r="J31" s="392">
        <f t="shared" si="1"/>
        <v>0.9154929577464789</v>
      </c>
      <c r="K31" s="25"/>
      <c r="L31" s="395">
        <f t="shared" si="2"/>
        <v>1.1609215931416326</v>
      </c>
    </row>
    <row r="32" spans="1:12" ht="12.75">
      <c r="A32" s="384" t="s">
        <v>34</v>
      </c>
      <c r="B32" s="26"/>
      <c r="C32" s="375">
        <v>3</v>
      </c>
      <c r="D32" s="22"/>
      <c r="E32" s="23">
        <v>4</v>
      </c>
      <c r="F32" s="392">
        <f t="shared" si="0"/>
        <v>1.3333333333333333</v>
      </c>
      <c r="G32" s="40"/>
      <c r="H32" s="432">
        <v>5</v>
      </c>
      <c r="I32" s="24"/>
      <c r="J32" s="392">
        <f t="shared" si="1"/>
        <v>1.6666666666666667</v>
      </c>
      <c r="K32" s="25"/>
      <c r="L32" s="395">
        <f t="shared" si="2"/>
        <v>1.25</v>
      </c>
    </row>
    <row r="33" spans="1:12" ht="12.75">
      <c r="A33" s="382" t="s">
        <v>35</v>
      </c>
      <c r="B33" s="26"/>
      <c r="C33" s="375">
        <v>0.1</v>
      </c>
      <c r="D33" s="24"/>
      <c r="E33" s="28">
        <v>0.1</v>
      </c>
      <c r="F33" s="392">
        <f t="shared" si="0"/>
        <v>1</v>
      </c>
      <c r="G33" s="26"/>
      <c r="H33" s="432">
        <v>0.1</v>
      </c>
      <c r="I33" s="24"/>
      <c r="J33" s="392">
        <f t="shared" si="1"/>
        <v>1</v>
      </c>
      <c r="K33" s="23"/>
      <c r="L33" s="395">
        <f t="shared" si="2"/>
        <v>1</v>
      </c>
    </row>
    <row r="34" spans="1:12" ht="12.75">
      <c r="A34" s="382" t="s">
        <v>36</v>
      </c>
      <c r="B34" s="26"/>
      <c r="C34" s="375">
        <v>0.5</v>
      </c>
      <c r="D34" s="22"/>
      <c r="E34" s="28">
        <v>0.3</v>
      </c>
      <c r="F34" s="392">
        <f t="shared" si="0"/>
        <v>0.6</v>
      </c>
      <c r="G34" s="40"/>
      <c r="H34" s="432">
        <v>0.5</v>
      </c>
      <c r="I34" s="24"/>
      <c r="J34" s="392">
        <f t="shared" si="1"/>
        <v>1</v>
      </c>
      <c r="K34" s="23"/>
      <c r="L34" s="395">
        <f t="shared" si="2"/>
        <v>1.6666666666666667</v>
      </c>
    </row>
    <row r="35" spans="1:12" ht="12.75">
      <c r="A35" s="382" t="s">
        <v>37</v>
      </c>
      <c r="B35" s="26"/>
      <c r="C35" s="375">
        <v>16</v>
      </c>
      <c r="D35" s="22"/>
      <c r="E35" s="28">
        <v>10.3</v>
      </c>
      <c r="F35" s="392">
        <f t="shared" si="0"/>
        <v>0.64375</v>
      </c>
      <c r="G35" s="40"/>
      <c r="H35" s="432">
        <v>10</v>
      </c>
      <c r="I35" s="24"/>
      <c r="J35" s="392">
        <f t="shared" si="1"/>
        <v>0.625</v>
      </c>
      <c r="K35" s="23"/>
      <c r="L35" s="395">
        <f t="shared" si="2"/>
        <v>0.9708737864077669</v>
      </c>
    </row>
    <row r="36" spans="1:12" ht="12.75">
      <c r="A36" s="382" t="s">
        <v>38</v>
      </c>
      <c r="B36" s="26"/>
      <c r="C36" s="375">
        <v>0</v>
      </c>
      <c r="D36" s="22"/>
      <c r="E36" s="23">
        <v>12.2</v>
      </c>
      <c r="F36" s="392"/>
      <c r="G36" s="40"/>
      <c r="H36" s="432"/>
      <c r="I36" s="24"/>
      <c r="J36" s="392"/>
      <c r="K36" s="25"/>
      <c r="L36" s="395">
        <f t="shared" si="2"/>
        <v>0</v>
      </c>
    </row>
    <row r="37" spans="1:12" ht="12.75">
      <c r="A37" s="384" t="s">
        <v>39</v>
      </c>
      <c r="B37" s="26"/>
      <c r="C37" s="375">
        <v>31</v>
      </c>
      <c r="D37" s="24"/>
      <c r="E37" s="23">
        <v>27.7</v>
      </c>
      <c r="F37" s="392">
        <f t="shared" si="0"/>
        <v>0.8935483870967742</v>
      </c>
      <c r="G37" s="26"/>
      <c r="H37" s="432"/>
      <c r="I37" s="24"/>
      <c r="J37" s="392">
        <f t="shared" si="1"/>
        <v>0</v>
      </c>
      <c r="K37" s="23"/>
      <c r="L37" s="395">
        <f t="shared" si="2"/>
        <v>0</v>
      </c>
    </row>
    <row r="38" spans="1:12" ht="12.75">
      <c r="A38" s="385" t="s">
        <v>40</v>
      </c>
      <c r="B38" s="33"/>
      <c r="C38" s="420">
        <v>71</v>
      </c>
      <c r="D38" s="29"/>
      <c r="E38" s="30">
        <v>72.5</v>
      </c>
      <c r="F38" s="392">
        <f t="shared" si="0"/>
        <v>1.0211267605633803</v>
      </c>
      <c r="G38" s="33"/>
      <c r="H38" s="433">
        <v>35</v>
      </c>
      <c r="I38" s="31"/>
      <c r="J38" s="392">
        <f t="shared" si="1"/>
        <v>0.49295774647887325</v>
      </c>
      <c r="K38" s="32"/>
      <c r="L38" s="395">
        <f t="shared" si="2"/>
        <v>0.4827586206896552</v>
      </c>
    </row>
    <row r="39" spans="1:14" ht="12.75">
      <c r="A39" s="382" t="s">
        <v>200</v>
      </c>
      <c r="B39" s="142"/>
      <c r="C39" s="375"/>
      <c r="D39" s="61"/>
      <c r="E39" s="28">
        <v>11.3</v>
      </c>
      <c r="F39" s="392"/>
      <c r="G39" s="64"/>
      <c r="H39" s="390">
        <v>30</v>
      </c>
      <c r="I39" s="57"/>
      <c r="J39" s="392"/>
      <c r="K39" s="63"/>
      <c r="L39" s="395">
        <f t="shared" si="2"/>
        <v>2.654867256637168</v>
      </c>
      <c r="N39" s="4"/>
    </row>
    <row r="40" spans="1:12" ht="12.75">
      <c r="A40" s="382" t="s">
        <v>201</v>
      </c>
      <c r="B40" s="142"/>
      <c r="C40" s="390"/>
      <c r="D40" s="61"/>
      <c r="E40" s="28">
        <v>14.5</v>
      </c>
      <c r="F40" s="392"/>
      <c r="G40" s="64"/>
      <c r="H40" s="390"/>
      <c r="I40" s="57"/>
      <c r="J40" s="392"/>
      <c r="K40" s="63"/>
      <c r="L40" s="395">
        <f t="shared" si="2"/>
        <v>0</v>
      </c>
    </row>
    <row r="41" spans="1:15" ht="12.75">
      <c r="A41" s="382" t="s">
        <v>202</v>
      </c>
      <c r="B41" s="142"/>
      <c r="C41" s="390"/>
      <c r="D41" s="61"/>
      <c r="E41" s="28">
        <v>0.6</v>
      </c>
      <c r="F41" s="392"/>
      <c r="G41" s="64"/>
      <c r="H41" s="390"/>
      <c r="I41" s="57"/>
      <c r="J41" s="392"/>
      <c r="K41" s="63"/>
      <c r="L41" s="395">
        <f t="shared" si="2"/>
        <v>0</v>
      </c>
      <c r="N41" s="4"/>
      <c r="O41" s="4"/>
    </row>
    <row r="42" spans="1:15" ht="13.5" thickBot="1">
      <c r="A42" s="387"/>
      <c r="B42" s="389"/>
      <c r="C42" s="391"/>
      <c r="D42" s="386"/>
      <c r="E42" s="380"/>
      <c r="F42" s="393"/>
      <c r="G42" s="381"/>
      <c r="H42" s="435"/>
      <c r="I42" s="386"/>
      <c r="J42" s="393"/>
      <c r="K42" s="380"/>
      <c r="L42" s="401"/>
      <c r="N42" s="4"/>
      <c r="O42" s="4"/>
    </row>
    <row r="43" spans="1:15" ht="13.5" thickTop="1">
      <c r="A43" s="11"/>
      <c r="B43" s="11"/>
      <c r="C43" s="11"/>
      <c r="D43" s="11"/>
      <c r="E43" s="11"/>
      <c r="F43" s="11"/>
      <c r="G43" s="11"/>
      <c r="I43" s="11"/>
      <c r="J43" s="11"/>
      <c r="K43" s="11"/>
      <c r="N43" s="4"/>
      <c r="O43" s="4"/>
    </row>
    <row r="44" spans="3:15" ht="18.75" thickBot="1">
      <c r="C44" s="1"/>
      <c r="D44" s="2"/>
      <c r="E44" s="42" t="s">
        <v>193</v>
      </c>
      <c r="G44" s="2"/>
      <c r="H44" s="43"/>
      <c r="I44" s="379"/>
      <c r="K44" s="11"/>
      <c r="N44" s="4"/>
      <c r="O44" s="4"/>
    </row>
    <row r="45" spans="1:12" ht="14.25" thickBot="1" thickTop="1">
      <c r="A45" s="10" t="s">
        <v>41</v>
      </c>
      <c r="B45" s="10"/>
      <c r="C45" s="259"/>
      <c r="D45" s="78" t="s">
        <v>2</v>
      </c>
      <c r="E45" s="78" t="s">
        <v>1</v>
      </c>
      <c r="F45" s="78"/>
      <c r="G45" s="419"/>
      <c r="H45" s="259" t="s">
        <v>205</v>
      </c>
      <c r="J45" s="45" t="s">
        <v>1</v>
      </c>
      <c r="K45" s="44"/>
      <c r="L45" s="396"/>
    </row>
    <row r="46" spans="1:12" ht="14.25" thickBot="1" thickTop="1">
      <c r="A46" s="418" t="s">
        <v>3</v>
      </c>
      <c r="B46" s="374"/>
      <c r="C46" s="330" t="s">
        <v>4</v>
      </c>
      <c r="D46" s="425" t="s">
        <v>5</v>
      </c>
      <c r="E46" s="80" t="s">
        <v>6</v>
      </c>
      <c r="F46" s="422" t="s">
        <v>7</v>
      </c>
      <c r="G46" s="415"/>
      <c r="H46" s="408" t="s">
        <v>4</v>
      </c>
      <c r="I46" s="16"/>
      <c r="J46" s="410" t="s">
        <v>203</v>
      </c>
      <c r="K46" s="15"/>
      <c r="L46" s="410" t="s">
        <v>204</v>
      </c>
    </row>
    <row r="47" spans="1:12" ht="13.5" thickTop="1">
      <c r="A47" s="49" t="s">
        <v>42</v>
      </c>
      <c r="B47" s="93"/>
      <c r="C47" s="52"/>
      <c r="D47" s="50"/>
      <c r="E47" s="51"/>
      <c r="F47" s="394"/>
      <c r="G47" s="54"/>
      <c r="H47" s="429"/>
      <c r="I47" s="12"/>
      <c r="J47" s="438"/>
      <c r="K47" s="7"/>
      <c r="L47" s="400"/>
    </row>
    <row r="48" spans="1:12" ht="12.75">
      <c r="A48" s="55" t="s">
        <v>43</v>
      </c>
      <c r="B48" s="357"/>
      <c r="C48" s="58">
        <v>500</v>
      </c>
      <c r="D48" s="56"/>
      <c r="E48" s="57">
        <v>20</v>
      </c>
      <c r="F48" s="394">
        <f aca="true" t="shared" si="3" ref="F48:F61">E48/C48</f>
        <v>0.04</v>
      </c>
      <c r="G48" s="64"/>
      <c r="H48" s="430">
        <v>0</v>
      </c>
      <c r="I48" s="101"/>
      <c r="J48" s="439">
        <f aca="true" t="shared" si="4" ref="J48:J61">H48/C48</f>
        <v>0</v>
      </c>
      <c r="K48" s="57"/>
      <c r="L48" s="406">
        <f aca="true" t="shared" si="5" ref="L48:L61">H48/E48</f>
        <v>0</v>
      </c>
    </row>
    <row r="49" spans="1:12" ht="12.75">
      <c r="A49" s="60" t="s">
        <v>190</v>
      </c>
      <c r="B49" s="142"/>
      <c r="C49" s="375">
        <v>50</v>
      </c>
      <c r="D49" s="61"/>
      <c r="E49" s="62">
        <v>43.8</v>
      </c>
      <c r="F49" s="394">
        <f t="shared" si="3"/>
        <v>0.8759999999999999</v>
      </c>
      <c r="G49" s="64"/>
      <c r="H49" s="430">
        <v>0</v>
      </c>
      <c r="I49" s="101"/>
      <c r="J49" s="439">
        <f t="shared" si="4"/>
        <v>0</v>
      </c>
      <c r="K49" s="63"/>
      <c r="L49" s="406">
        <f t="shared" si="5"/>
        <v>0</v>
      </c>
    </row>
    <row r="50" spans="1:12" ht="12.75">
      <c r="A50" s="221" t="s">
        <v>189</v>
      </c>
      <c r="B50" s="351"/>
      <c r="C50" s="375">
        <v>95</v>
      </c>
      <c r="D50" s="57"/>
      <c r="E50" s="63">
        <v>0</v>
      </c>
      <c r="F50" s="394">
        <f t="shared" si="3"/>
        <v>0</v>
      </c>
      <c r="G50" s="142"/>
      <c r="H50" s="430">
        <v>0</v>
      </c>
      <c r="I50" s="101"/>
      <c r="J50" s="439">
        <f t="shared" si="4"/>
        <v>0</v>
      </c>
      <c r="K50" s="63"/>
      <c r="L50" s="406"/>
    </row>
    <row r="51" spans="1:12" ht="12.75">
      <c r="A51" s="65" t="s">
        <v>44</v>
      </c>
      <c r="B51" s="68"/>
      <c r="C51" s="375">
        <v>10</v>
      </c>
      <c r="D51" s="66"/>
      <c r="E51" s="67">
        <v>8.5</v>
      </c>
      <c r="F51" s="394">
        <f t="shared" si="3"/>
        <v>0.85</v>
      </c>
      <c r="G51" s="68"/>
      <c r="H51" s="430">
        <v>0</v>
      </c>
      <c r="I51" s="274"/>
      <c r="J51" s="439">
        <f t="shared" si="4"/>
        <v>0</v>
      </c>
      <c r="K51" s="67"/>
      <c r="L51" s="406">
        <f t="shared" si="5"/>
        <v>0</v>
      </c>
    </row>
    <row r="52" spans="1:12" ht="12.75">
      <c r="A52" s="60" t="s">
        <v>45</v>
      </c>
      <c r="B52" s="142"/>
      <c r="C52" s="375">
        <v>20</v>
      </c>
      <c r="D52" s="61"/>
      <c r="E52" s="62">
        <v>59.8</v>
      </c>
      <c r="F52" s="394">
        <f t="shared" si="3"/>
        <v>2.9899999999999998</v>
      </c>
      <c r="G52" s="64"/>
      <c r="H52" s="430">
        <v>50</v>
      </c>
      <c r="I52" s="101"/>
      <c r="J52" s="439">
        <f t="shared" si="4"/>
        <v>2.5</v>
      </c>
      <c r="K52" s="63"/>
      <c r="L52" s="406">
        <f t="shared" si="5"/>
        <v>0.8361204013377926</v>
      </c>
    </row>
    <row r="53" spans="1:12" ht="12.75">
      <c r="A53" s="65" t="s">
        <v>46</v>
      </c>
      <c r="B53" s="68"/>
      <c r="C53" s="375">
        <v>0</v>
      </c>
      <c r="D53" s="66">
        <v>93</v>
      </c>
      <c r="E53" s="67">
        <v>93</v>
      </c>
      <c r="F53" s="394">
        <v>1</v>
      </c>
      <c r="G53" s="68"/>
      <c r="H53" s="430">
        <v>0</v>
      </c>
      <c r="I53" s="274"/>
      <c r="J53" s="439">
        <v>0</v>
      </c>
      <c r="K53" s="67"/>
      <c r="L53" s="406">
        <f t="shared" si="5"/>
        <v>0</v>
      </c>
    </row>
    <row r="54" spans="1:12" ht="12.75">
      <c r="A54" s="59" t="s">
        <v>47</v>
      </c>
      <c r="B54" s="142"/>
      <c r="C54" s="375">
        <v>3300</v>
      </c>
      <c r="D54" s="61"/>
      <c r="E54" s="63">
        <v>3300</v>
      </c>
      <c r="F54" s="394">
        <f t="shared" si="3"/>
        <v>1</v>
      </c>
      <c r="G54" s="64"/>
      <c r="H54" s="430">
        <v>5150</v>
      </c>
      <c r="I54" s="101"/>
      <c r="J54" s="439">
        <f t="shared" si="4"/>
        <v>1.5606060606060606</v>
      </c>
      <c r="K54" s="63"/>
      <c r="L54" s="406">
        <f t="shared" si="5"/>
        <v>1.5606060606060606</v>
      </c>
    </row>
    <row r="55" spans="1:12" s="397" customFormat="1" ht="12.75">
      <c r="A55" s="382" t="s">
        <v>48</v>
      </c>
      <c r="B55" s="26"/>
      <c r="C55" s="375"/>
      <c r="D55" s="24">
        <v>221</v>
      </c>
      <c r="E55" s="28">
        <v>221</v>
      </c>
      <c r="F55" s="392">
        <v>1</v>
      </c>
      <c r="G55" s="26"/>
      <c r="H55" s="430">
        <v>0</v>
      </c>
      <c r="I55" s="436"/>
      <c r="J55" s="440">
        <v>0</v>
      </c>
      <c r="K55" s="23"/>
      <c r="L55" s="406">
        <f t="shared" si="5"/>
        <v>0</v>
      </c>
    </row>
    <row r="56" spans="1:12" ht="12.75">
      <c r="A56" s="371" t="s">
        <v>195</v>
      </c>
      <c r="B56" s="142"/>
      <c r="C56" s="100"/>
      <c r="D56">
        <v>40</v>
      </c>
      <c r="E56" s="372">
        <v>40.4</v>
      </c>
      <c r="F56" s="394">
        <f>E56/D56</f>
        <v>1.01</v>
      </c>
      <c r="G56" s="378"/>
      <c r="H56" s="428">
        <v>0</v>
      </c>
      <c r="I56" s="93"/>
      <c r="J56" s="439">
        <v>0</v>
      </c>
      <c r="K56" s="63"/>
      <c r="L56" s="406">
        <f t="shared" si="5"/>
        <v>0</v>
      </c>
    </row>
    <row r="57" spans="1:12" ht="12.75">
      <c r="A57" s="60" t="s">
        <v>196</v>
      </c>
      <c r="B57" s="142"/>
      <c r="C57" s="100"/>
      <c r="D57" s="57">
        <v>1400</v>
      </c>
      <c r="E57" s="62">
        <v>1400</v>
      </c>
      <c r="F57" s="394">
        <f>E57/D57</f>
        <v>1</v>
      </c>
      <c r="G57" s="142"/>
      <c r="H57" s="388">
        <v>0</v>
      </c>
      <c r="I57" s="101"/>
      <c r="J57" s="439">
        <v>0</v>
      </c>
      <c r="K57" s="63"/>
      <c r="L57" s="406">
        <f t="shared" si="5"/>
        <v>0</v>
      </c>
    </row>
    <row r="58" spans="1:12" ht="12.75">
      <c r="A58" s="60" t="s">
        <v>197</v>
      </c>
      <c r="B58" s="142"/>
      <c r="C58" s="100"/>
      <c r="D58" s="57">
        <v>10</v>
      </c>
      <c r="E58" s="62">
        <v>10</v>
      </c>
      <c r="F58" s="394">
        <f>E58/D58</f>
        <v>1</v>
      </c>
      <c r="G58" s="142"/>
      <c r="H58" s="388">
        <v>0</v>
      </c>
      <c r="I58" s="101"/>
      <c r="J58" s="439">
        <v>0</v>
      </c>
      <c r="K58" s="63"/>
      <c r="L58" s="406">
        <f t="shared" si="5"/>
        <v>0</v>
      </c>
    </row>
    <row r="59" spans="1:12" ht="12.75">
      <c r="A59" s="60" t="s">
        <v>198</v>
      </c>
      <c r="B59" s="142"/>
      <c r="C59" s="100"/>
      <c r="D59" s="57">
        <v>170</v>
      </c>
      <c r="E59" s="62">
        <v>170</v>
      </c>
      <c r="F59" s="394">
        <f>E59/D59</f>
        <v>1</v>
      </c>
      <c r="G59" s="142"/>
      <c r="H59" s="388">
        <v>0</v>
      </c>
      <c r="I59" s="101"/>
      <c r="J59" s="439">
        <v>0</v>
      </c>
      <c r="K59" s="63"/>
      <c r="L59" s="406">
        <f t="shared" si="5"/>
        <v>0</v>
      </c>
    </row>
    <row r="60" spans="1:12" ht="13.5" thickBot="1">
      <c r="A60" s="417" t="s">
        <v>199</v>
      </c>
      <c r="B60" s="328"/>
      <c r="C60" s="377"/>
      <c r="D60">
        <v>115</v>
      </c>
      <c r="E60" s="372">
        <v>250</v>
      </c>
      <c r="F60" s="404">
        <f>E60/D60</f>
        <v>2.1739130434782608</v>
      </c>
      <c r="G60" s="374"/>
      <c r="H60" s="431">
        <v>0</v>
      </c>
      <c r="I60" s="437"/>
      <c r="J60" s="441">
        <v>0</v>
      </c>
      <c r="K60" s="373"/>
      <c r="L60" s="395">
        <f t="shared" si="5"/>
        <v>0</v>
      </c>
    </row>
    <row r="61" spans="1:12" s="1" customFormat="1" ht="15" customHeight="1" thickBot="1" thickTop="1">
      <c r="A61" s="115" t="s">
        <v>49</v>
      </c>
      <c r="B61" s="356"/>
      <c r="C61" s="376">
        <v>9350.1</v>
      </c>
      <c r="D61" s="356"/>
      <c r="E61" s="444">
        <v>10651.5</v>
      </c>
      <c r="F61" s="402">
        <f t="shared" si="3"/>
        <v>1.139185677158533</v>
      </c>
      <c r="G61" s="115"/>
      <c r="H61" s="443">
        <v>10518.4</v>
      </c>
      <c r="I61" s="259"/>
      <c r="J61" s="402">
        <f t="shared" si="4"/>
        <v>1.1249505352883926</v>
      </c>
      <c r="K61" s="115"/>
      <c r="L61" s="403">
        <f t="shared" si="5"/>
        <v>0.9875041074027132</v>
      </c>
    </row>
    <row r="62" spans="11:12" ht="13.5" thickTop="1">
      <c r="K62" s="205"/>
      <c r="L62" s="405"/>
    </row>
    <row r="64" ht="15">
      <c r="L64" s="442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63">
      <selection activeCell="E18" sqref="E18"/>
    </sheetView>
  </sheetViews>
  <sheetFormatPr defaultColWidth="9.140625" defaultRowHeight="12.75"/>
  <cols>
    <col min="6" max="6" width="14.140625" style="0" customWidth="1"/>
    <col min="13" max="13" width="10.421875" style="0" customWidth="1"/>
  </cols>
  <sheetData>
    <row r="1" spans="1:13" ht="18.75" thickBot="1">
      <c r="A1" s="4"/>
      <c r="B1" s="4"/>
      <c r="C1" s="4"/>
      <c r="D1" s="4"/>
      <c r="E1" s="4"/>
      <c r="F1" s="72" t="s">
        <v>50</v>
      </c>
      <c r="G1" s="73"/>
      <c r="H1" s="74"/>
      <c r="I1" s="74"/>
      <c r="J1" s="74"/>
      <c r="K1" s="75"/>
      <c r="L1" s="10"/>
      <c r="M1" s="4"/>
    </row>
    <row r="2" spans="1:14" ht="14.25" thickBot="1" thickTop="1">
      <c r="A2" s="76" t="s">
        <v>51</v>
      </c>
      <c r="B2" s="76"/>
      <c r="C2" s="76"/>
      <c r="D2" s="76"/>
      <c r="E2" s="353"/>
      <c r="F2" s="77"/>
      <c r="G2" s="78" t="s">
        <v>52</v>
      </c>
      <c r="H2" s="79"/>
      <c r="I2" s="78"/>
      <c r="J2" s="80"/>
      <c r="K2" s="77"/>
      <c r="L2" s="81" t="s">
        <v>53</v>
      </c>
      <c r="M2" s="81"/>
      <c r="N2" s="82"/>
    </row>
    <row r="3" spans="1:14" ht="14.25" thickBot="1" thickTop="1">
      <c r="A3" s="83" t="s">
        <v>54</v>
      </c>
      <c r="B3" s="84"/>
      <c r="C3" s="84"/>
      <c r="D3" s="84"/>
      <c r="E3" s="352"/>
      <c r="F3" s="86" t="s">
        <v>55</v>
      </c>
      <c r="G3" s="87" t="s">
        <v>56</v>
      </c>
      <c r="H3" s="87" t="s">
        <v>57</v>
      </c>
      <c r="I3" s="87" t="s">
        <v>58</v>
      </c>
      <c r="J3" s="88" t="s">
        <v>59</v>
      </c>
      <c r="K3" s="89" t="s">
        <v>55</v>
      </c>
      <c r="L3" s="90" t="s">
        <v>60</v>
      </c>
      <c r="M3" s="90" t="s">
        <v>61</v>
      </c>
      <c r="N3" s="91" t="s">
        <v>62</v>
      </c>
    </row>
    <row r="4" spans="1:14" ht="15" thickTop="1">
      <c r="A4" s="92" t="s">
        <v>63</v>
      </c>
      <c r="B4" s="12"/>
      <c r="C4" s="124"/>
      <c r="D4" s="12"/>
      <c r="E4" s="53"/>
      <c r="F4" s="94">
        <v>50</v>
      </c>
      <c r="G4" s="95">
        <v>40</v>
      </c>
      <c r="H4" s="95">
        <v>7</v>
      </c>
      <c r="I4" s="95">
        <v>14.1</v>
      </c>
      <c r="J4" s="96">
        <v>17.6</v>
      </c>
      <c r="K4" s="97">
        <v>30</v>
      </c>
      <c r="L4" s="98">
        <f>K4/F4</f>
        <v>0.6</v>
      </c>
      <c r="M4" s="98">
        <f>K4/H4</f>
        <v>4.285714285714286</v>
      </c>
      <c r="N4" s="99">
        <f>K4/G4</f>
        <v>0.75</v>
      </c>
    </row>
    <row r="5" spans="1:14" ht="14.25">
      <c r="A5" s="100" t="s">
        <v>64</v>
      </c>
      <c r="B5" s="101"/>
      <c r="C5" s="101"/>
      <c r="D5" s="101"/>
      <c r="E5" s="57"/>
      <c r="F5" s="102">
        <v>20</v>
      </c>
      <c r="G5" s="103">
        <v>30</v>
      </c>
      <c r="H5" s="103">
        <v>30</v>
      </c>
      <c r="I5" s="103">
        <v>149.9</v>
      </c>
      <c r="J5" s="104">
        <v>100</v>
      </c>
      <c r="K5" s="105">
        <v>30</v>
      </c>
      <c r="L5" s="98">
        <f>K5/F5</f>
        <v>1.5</v>
      </c>
      <c r="M5" s="98">
        <f aca="true" t="shared" si="0" ref="M5:M35">K5/H5</f>
        <v>1</v>
      </c>
      <c r="N5" s="99">
        <f>K5/G5</f>
        <v>1</v>
      </c>
    </row>
    <row r="6" spans="1:14" ht="15" thickBot="1">
      <c r="A6" s="278" t="s">
        <v>65</v>
      </c>
      <c r="B6" s="107"/>
      <c r="C6" s="107"/>
      <c r="D6" s="107"/>
      <c r="E6" s="354"/>
      <c r="F6" s="109">
        <v>180</v>
      </c>
      <c r="G6" s="110">
        <v>180</v>
      </c>
      <c r="H6" s="110">
        <v>140.5</v>
      </c>
      <c r="I6" s="110">
        <v>78.7</v>
      </c>
      <c r="J6" s="111">
        <v>78.1</v>
      </c>
      <c r="K6" s="112">
        <v>20</v>
      </c>
      <c r="L6" s="113">
        <f>K6/F6</f>
        <v>0.1111111111111111</v>
      </c>
      <c r="M6" s="113">
        <f t="shared" si="0"/>
        <v>0.1423487544483986</v>
      </c>
      <c r="N6" s="114">
        <f>K6/G6</f>
        <v>0.1111111111111111</v>
      </c>
    </row>
    <row r="7" spans="1:14" ht="16.5" thickBot="1" thickTop="1">
      <c r="A7" s="115" t="s">
        <v>66</v>
      </c>
      <c r="B7" s="116"/>
      <c r="C7" s="116"/>
      <c r="D7" s="116"/>
      <c r="E7" s="117"/>
      <c r="F7" s="117">
        <v>250</v>
      </c>
      <c r="G7" s="118">
        <v>250</v>
      </c>
      <c r="H7" s="118">
        <v>177.5</v>
      </c>
      <c r="I7" s="118">
        <v>71</v>
      </c>
      <c r="J7" s="119">
        <v>71</v>
      </c>
      <c r="K7" s="120">
        <v>80</v>
      </c>
      <c r="L7" s="121">
        <f>K7/F7</f>
        <v>0.32</v>
      </c>
      <c r="M7" s="122">
        <f t="shared" si="0"/>
        <v>0.4507042253521127</v>
      </c>
      <c r="N7" s="123">
        <f>K7/G7</f>
        <v>0.32</v>
      </c>
    </row>
    <row r="8" spans="1:14" ht="15" thickTop="1">
      <c r="A8" s="124"/>
      <c r="B8" s="12"/>
      <c r="C8" s="12"/>
      <c r="D8" s="12"/>
      <c r="E8" s="12"/>
      <c r="F8" s="125"/>
      <c r="G8" s="124"/>
      <c r="H8" s="124"/>
      <c r="I8" s="124"/>
      <c r="J8" s="124"/>
      <c r="K8" s="126"/>
      <c r="L8" s="127"/>
      <c r="M8" s="127"/>
      <c r="N8" s="127"/>
    </row>
    <row r="9" spans="1:14" ht="15" thickBot="1">
      <c r="A9" s="128" t="s">
        <v>67</v>
      </c>
      <c r="B9" s="107"/>
      <c r="C9" s="107"/>
      <c r="D9" s="107"/>
      <c r="E9" s="107"/>
      <c r="F9" s="129"/>
      <c r="G9" s="110">
        <v>0</v>
      </c>
      <c r="H9" s="110">
        <v>0</v>
      </c>
      <c r="I9" s="110">
        <v>0</v>
      </c>
      <c r="J9" s="130">
        <v>0</v>
      </c>
      <c r="K9" s="112">
        <v>50</v>
      </c>
      <c r="L9" s="131">
        <v>0</v>
      </c>
      <c r="M9" s="113"/>
      <c r="N9" s="114"/>
    </row>
    <row r="10" spans="1:14" ht="16.5" thickBot="1" thickTop="1">
      <c r="A10" s="132" t="s">
        <v>68</v>
      </c>
      <c r="B10" s="70"/>
      <c r="C10" s="70"/>
      <c r="D10" s="70"/>
      <c r="E10" s="70"/>
      <c r="F10" s="134">
        <v>0</v>
      </c>
      <c r="G10" s="69">
        <v>0</v>
      </c>
      <c r="H10" s="69">
        <v>0</v>
      </c>
      <c r="I10" s="69">
        <v>0</v>
      </c>
      <c r="J10" s="135">
        <v>0</v>
      </c>
      <c r="K10" s="136">
        <v>50</v>
      </c>
      <c r="L10" s="137">
        <v>0</v>
      </c>
      <c r="M10" s="138"/>
      <c r="N10" s="139"/>
    </row>
    <row r="11" spans="1:14" ht="15" thickTop="1">
      <c r="A11" s="124"/>
      <c r="B11" s="124"/>
      <c r="C11" s="124"/>
      <c r="D11" s="124"/>
      <c r="E11" s="124"/>
      <c r="F11" s="125"/>
      <c r="G11" s="124"/>
      <c r="H11" s="124"/>
      <c r="I11" s="124"/>
      <c r="J11" s="124"/>
      <c r="K11" s="126"/>
      <c r="L11" s="127"/>
      <c r="M11" s="127"/>
      <c r="N11" s="127"/>
    </row>
    <row r="12" spans="1:14" ht="14.25">
      <c r="A12" s="140" t="s">
        <v>69</v>
      </c>
      <c r="B12" s="4"/>
      <c r="C12" s="4"/>
      <c r="E12" s="4"/>
      <c r="F12" s="141"/>
      <c r="G12" s="53"/>
      <c r="H12" s="53"/>
      <c r="I12" s="53"/>
      <c r="J12" s="142"/>
      <c r="K12" s="105"/>
      <c r="L12" s="143"/>
      <c r="M12" s="98"/>
      <c r="N12" s="99"/>
    </row>
    <row r="13" spans="1:14" ht="14.25">
      <c r="A13" s="140" t="s">
        <v>191</v>
      </c>
      <c r="B13" s="101"/>
      <c r="C13" s="101"/>
      <c r="D13" s="101"/>
      <c r="E13" s="101"/>
      <c r="F13" s="102">
        <v>64</v>
      </c>
      <c r="G13" s="103"/>
      <c r="H13" s="103">
        <v>64</v>
      </c>
      <c r="I13" s="103">
        <v>100</v>
      </c>
      <c r="J13" s="144">
        <v>100</v>
      </c>
      <c r="K13" s="105">
        <v>64</v>
      </c>
      <c r="L13" s="145"/>
      <c r="M13" s="98">
        <f t="shared" si="0"/>
        <v>1</v>
      </c>
      <c r="N13" s="99"/>
    </row>
    <row r="14" spans="1:14" ht="15" thickBot="1">
      <c r="A14" s="140" t="s">
        <v>70</v>
      </c>
      <c r="B14" s="101"/>
      <c r="C14" s="101"/>
      <c r="D14" s="101"/>
      <c r="E14" s="101"/>
      <c r="F14" s="129"/>
      <c r="G14" s="103"/>
      <c r="H14" s="103">
        <v>0</v>
      </c>
      <c r="I14" s="103"/>
      <c r="J14" s="144"/>
      <c r="K14" s="112"/>
      <c r="L14" s="145"/>
      <c r="M14" s="113"/>
      <c r="N14" s="114"/>
    </row>
    <row r="15" spans="1:14" ht="16.5" thickBot="1" thickTop="1">
      <c r="A15" s="146" t="s">
        <v>71</v>
      </c>
      <c r="B15" s="116"/>
      <c r="C15" s="116"/>
      <c r="D15" s="116"/>
      <c r="E15" s="116"/>
      <c r="F15" s="147">
        <v>64</v>
      </c>
      <c r="G15" s="118">
        <v>64</v>
      </c>
      <c r="H15" s="118">
        <v>64</v>
      </c>
      <c r="I15" s="118">
        <v>100</v>
      </c>
      <c r="J15" s="119">
        <v>100</v>
      </c>
      <c r="K15" s="148">
        <v>64</v>
      </c>
      <c r="L15" s="149"/>
      <c r="M15" s="122">
        <f t="shared" si="0"/>
        <v>1</v>
      </c>
      <c r="N15" s="123">
        <f>K15/G15</f>
        <v>1</v>
      </c>
    </row>
    <row r="16" spans="1:14" ht="15.75" thickTop="1">
      <c r="A16" s="150"/>
      <c r="B16" s="150"/>
      <c r="C16" s="150"/>
      <c r="D16" s="150"/>
      <c r="E16" s="151"/>
      <c r="F16" s="152"/>
      <c r="G16" s="150"/>
      <c r="H16" s="150"/>
      <c r="I16" s="150"/>
      <c r="J16" s="150"/>
      <c r="K16" s="153"/>
      <c r="L16" s="154"/>
      <c r="M16" s="155"/>
      <c r="N16" s="155"/>
    </row>
    <row r="17" spans="1:14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156"/>
      <c r="L17" s="157"/>
      <c r="M17" s="157"/>
      <c r="N17" s="157"/>
    </row>
    <row r="18" spans="1:14" ht="14.25">
      <c r="A18" s="4"/>
      <c r="B18" s="4"/>
      <c r="C18" s="4"/>
      <c r="D18" s="4"/>
      <c r="E18" s="4"/>
      <c r="F18" s="156"/>
      <c r="G18" s="158"/>
      <c r="H18" s="158"/>
      <c r="I18" s="158"/>
      <c r="J18" s="158"/>
      <c r="K18" s="156"/>
      <c r="L18" s="157"/>
      <c r="M18" s="157"/>
      <c r="N18" s="157"/>
    </row>
    <row r="19" spans="1:14" ht="15">
      <c r="A19" s="159"/>
      <c r="B19" s="159"/>
      <c r="C19" s="159"/>
      <c r="D19" s="159"/>
      <c r="E19" s="159"/>
      <c r="F19" s="159"/>
      <c r="G19" s="159"/>
      <c r="H19" s="159"/>
      <c r="I19" s="159"/>
      <c r="J19" s="160"/>
      <c r="K19" s="161"/>
      <c r="L19" s="162"/>
      <c r="M19" s="157"/>
      <c r="N19" s="157"/>
    </row>
    <row r="20" spans="1:14" ht="15">
      <c r="A20" s="153"/>
      <c r="B20" s="153"/>
      <c r="C20" s="11"/>
      <c r="D20" s="11"/>
      <c r="E20" s="153"/>
      <c r="F20" s="164"/>
      <c r="G20" s="163"/>
      <c r="H20" s="163"/>
      <c r="I20" s="163"/>
      <c r="J20" s="163"/>
      <c r="K20" s="11"/>
      <c r="L20" s="165"/>
      <c r="M20" s="166"/>
      <c r="N20" s="166"/>
    </row>
    <row r="21" spans="1:14" ht="15" thickBot="1">
      <c r="A21" s="347" t="s">
        <v>72</v>
      </c>
      <c r="B21" s="12"/>
      <c r="C21" s="12"/>
      <c r="D21" s="12"/>
      <c r="E21" s="355"/>
      <c r="F21" s="167">
        <v>86</v>
      </c>
      <c r="G21" s="7"/>
      <c r="H21" s="7">
        <v>107</v>
      </c>
      <c r="I21" s="7">
        <v>124.4</v>
      </c>
      <c r="J21" s="168">
        <v>100</v>
      </c>
      <c r="K21" s="47">
        <v>80</v>
      </c>
      <c r="L21" s="98"/>
      <c r="M21" s="113">
        <f t="shared" si="0"/>
        <v>0.7476635514018691</v>
      </c>
      <c r="N21" s="114"/>
    </row>
    <row r="22" spans="1:14" ht="16.5" thickBot="1" thickTop="1">
      <c r="A22" s="115" t="s">
        <v>73</v>
      </c>
      <c r="B22" s="116"/>
      <c r="C22" s="116"/>
      <c r="D22" s="116"/>
      <c r="E22" s="356"/>
      <c r="F22" s="117">
        <v>86</v>
      </c>
      <c r="G22" s="118">
        <v>107</v>
      </c>
      <c r="H22" s="118">
        <v>107</v>
      </c>
      <c r="I22" s="118">
        <v>124.4</v>
      </c>
      <c r="J22" s="169">
        <v>100</v>
      </c>
      <c r="K22" s="147">
        <v>80</v>
      </c>
      <c r="L22" s="170"/>
      <c r="M22" s="122">
        <f t="shared" si="0"/>
        <v>0.7476635514018691</v>
      </c>
      <c r="N22" s="123">
        <f>K22/G22</f>
        <v>0.7476635514018691</v>
      </c>
    </row>
    <row r="23" spans="1:14" ht="15" thickTop="1">
      <c r="A23" s="101"/>
      <c r="B23" s="101"/>
      <c r="C23" s="101"/>
      <c r="D23" s="101"/>
      <c r="E23" s="351"/>
      <c r="F23" s="125"/>
      <c r="G23" s="101"/>
      <c r="H23" s="101"/>
      <c r="I23" s="101"/>
      <c r="J23" s="124"/>
      <c r="K23" s="12"/>
      <c r="L23" s="127"/>
      <c r="M23" s="127"/>
      <c r="N23" s="127"/>
    </row>
    <row r="24" spans="1:14" ht="14.25">
      <c r="A24" s="171" t="s">
        <v>74</v>
      </c>
      <c r="B24" s="101"/>
      <c r="C24" s="101"/>
      <c r="D24" s="101"/>
      <c r="E24" s="351"/>
      <c r="F24" s="172">
        <v>6</v>
      </c>
      <c r="G24" s="103">
        <v>7.3</v>
      </c>
      <c r="H24" s="103">
        <v>7.2</v>
      </c>
      <c r="I24" s="103">
        <v>120.2</v>
      </c>
      <c r="J24" s="144">
        <v>98.8</v>
      </c>
      <c r="K24" s="173">
        <v>8</v>
      </c>
      <c r="L24" s="174">
        <f>K24/F24</f>
        <v>1.3333333333333333</v>
      </c>
      <c r="M24" s="98">
        <f t="shared" si="0"/>
        <v>1.1111111111111112</v>
      </c>
      <c r="N24" s="99">
        <f>K24/G24</f>
        <v>1.095890410958904</v>
      </c>
    </row>
    <row r="25" spans="1:14" ht="14.25">
      <c r="A25" s="100" t="s">
        <v>75</v>
      </c>
      <c r="B25" s="101"/>
      <c r="C25" s="101"/>
      <c r="D25" s="101"/>
      <c r="E25" s="351"/>
      <c r="F25" s="105">
        <v>5</v>
      </c>
      <c r="G25" s="103">
        <v>3.7</v>
      </c>
      <c r="H25" s="103">
        <v>0.8</v>
      </c>
      <c r="I25" s="103">
        <v>15.2</v>
      </c>
      <c r="J25" s="144">
        <v>20.5</v>
      </c>
      <c r="K25" s="105">
        <v>5</v>
      </c>
      <c r="L25" s="174">
        <f aca="true" t="shared" si="1" ref="L25:L35">K25/F25</f>
        <v>1</v>
      </c>
      <c r="M25" s="98">
        <f t="shared" si="0"/>
        <v>6.25</v>
      </c>
      <c r="N25" s="99">
        <f>K25/G25</f>
        <v>1.3513513513513513</v>
      </c>
    </row>
    <row r="26" spans="1:14" ht="14.25">
      <c r="A26" s="100" t="s">
        <v>76</v>
      </c>
      <c r="B26" s="101"/>
      <c r="C26" s="101"/>
      <c r="D26" s="101"/>
      <c r="E26" s="351"/>
      <c r="F26" s="105"/>
      <c r="G26" s="103">
        <v>0.1</v>
      </c>
      <c r="H26" s="103">
        <v>0.05</v>
      </c>
      <c r="I26" s="103">
        <v>0</v>
      </c>
      <c r="J26" s="144">
        <v>0.05</v>
      </c>
      <c r="K26" s="173">
        <v>5</v>
      </c>
      <c r="L26" s="174"/>
      <c r="M26" s="98">
        <f t="shared" si="0"/>
        <v>100</v>
      </c>
      <c r="N26" s="99">
        <f>K26/G26</f>
        <v>50</v>
      </c>
    </row>
    <row r="27" spans="1:14" ht="14.25">
      <c r="A27" s="100" t="s">
        <v>77</v>
      </c>
      <c r="B27" s="101"/>
      <c r="C27" s="101"/>
      <c r="D27" s="101"/>
      <c r="E27" s="351"/>
      <c r="F27" s="262">
        <v>15</v>
      </c>
      <c r="G27" s="103">
        <v>11.8</v>
      </c>
      <c r="H27" s="103">
        <v>7.5</v>
      </c>
      <c r="I27" s="103">
        <v>49.7</v>
      </c>
      <c r="J27" s="144">
        <v>63.2</v>
      </c>
      <c r="K27" s="105"/>
      <c r="L27" s="174">
        <f t="shared" si="1"/>
        <v>0</v>
      </c>
      <c r="M27" s="98">
        <f t="shared" si="0"/>
        <v>0</v>
      </c>
      <c r="N27" s="99">
        <f>K27/G27</f>
        <v>0</v>
      </c>
    </row>
    <row r="28" spans="1:14" ht="15" thickBot="1">
      <c r="A28" s="106" t="s">
        <v>69</v>
      </c>
      <c r="B28" s="107"/>
      <c r="C28" s="107"/>
      <c r="D28" s="107"/>
      <c r="E28" s="357"/>
      <c r="F28" s="109">
        <v>4</v>
      </c>
      <c r="G28" s="110"/>
      <c r="H28" s="110">
        <v>0</v>
      </c>
      <c r="I28" s="110">
        <v>0</v>
      </c>
      <c r="J28" s="176"/>
      <c r="K28" s="129">
        <v>5</v>
      </c>
      <c r="L28" s="177">
        <f t="shared" si="1"/>
        <v>1.25</v>
      </c>
      <c r="M28" s="113"/>
      <c r="N28" s="114"/>
    </row>
    <row r="29" spans="1:14" ht="16.5" thickBot="1" thickTop="1">
      <c r="A29" s="115" t="s">
        <v>78</v>
      </c>
      <c r="B29" s="116"/>
      <c r="C29" s="116"/>
      <c r="D29" s="116"/>
      <c r="E29" s="356"/>
      <c r="F29" s="117">
        <v>30</v>
      </c>
      <c r="G29" s="118">
        <v>26.9</v>
      </c>
      <c r="H29" s="118">
        <v>15.5</v>
      </c>
      <c r="I29" s="118">
        <v>51.6</v>
      </c>
      <c r="J29" s="169">
        <v>57.5</v>
      </c>
      <c r="K29" s="147">
        <v>23</v>
      </c>
      <c r="L29" s="170">
        <f t="shared" si="1"/>
        <v>0.7666666666666667</v>
      </c>
      <c r="M29" s="122">
        <f t="shared" si="0"/>
        <v>1.4838709677419355</v>
      </c>
      <c r="N29" s="123">
        <f>K29/G29</f>
        <v>0.8550185873605949</v>
      </c>
    </row>
    <row r="30" spans="1:14" ht="15" thickTop="1">
      <c r="A30" s="124"/>
      <c r="B30" s="4"/>
      <c r="C30" s="4"/>
      <c r="D30" s="4"/>
      <c r="E30" s="4"/>
      <c r="F30" s="125"/>
      <c r="G30" s="124"/>
      <c r="H30" s="124"/>
      <c r="I30" s="124"/>
      <c r="J30" s="124"/>
      <c r="K30" s="124"/>
      <c r="L30" s="178"/>
      <c r="M30" s="127"/>
      <c r="N30" s="127"/>
    </row>
    <row r="31" spans="1:14" ht="14.25">
      <c r="A31" s="142" t="s">
        <v>79</v>
      </c>
      <c r="B31" s="101"/>
      <c r="C31" s="101"/>
      <c r="D31" s="101"/>
      <c r="E31" s="101"/>
      <c r="F31" s="97">
        <v>20</v>
      </c>
      <c r="G31" s="103"/>
      <c r="H31" s="103">
        <v>20</v>
      </c>
      <c r="I31" s="103">
        <v>100</v>
      </c>
      <c r="J31" s="144"/>
      <c r="K31" s="105">
        <v>10</v>
      </c>
      <c r="L31" s="174">
        <f t="shared" si="1"/>
        <v>0.5</v>
      </c>
      <c r="M31" s="98">
        <f t="shared" si="0"/>
        <v>0.5</v>
      </c>
      <c r="N31" s="99"/>
    </row>
    <row r="32" spans="1:14" ht="15" thickBot="1">
      <c r="A32" s="48" t="s">
        <v>63</v>
      </c>
      <c r="B32" s="107"/>
      <c r="C32" s="107"/>
      <c r="D32" s="107"/>
      <c r="E32" s="107"/>
      <c r="F32" s="179">
        <v>1</v>
      </c>
      <c r="G32" s="110"/>
      <c r="H32" s="110">
        <v>0</v>
      </c>
      <c r="I32" s="110">
        <v>0</v>
      </c>
      <c r="J32" s="176"/>
      <c r="K32" s="129"/>
      <c r="L32" s="177">
        <f t="shared" si="1"/>
        <v>0</v>
      </c>
      <c r="M32" s="113"/>
      <c r="N32" s="114"/>
    </row>
    <row r="33" spans="1:14" ht="16.5" thickBot="1" thickTop="1">
      <c r="A33" s="146" t="s">
        <v>80</v>
      </c>
      <c r="B33" s="116"/>
      <c r="C33" s="116"/>
      <c r="D33" s="116"/>
      <c r="E33" s="116"/>
      <c r="F33" s="147">
        <v>21</v>
      </c>
      <c r="G33" s="118"/>
      <c r="H33" s="118">
        <v>20</v>
      </c>
      <c r="I33" s="118">
        <v>95.2</v>
      </c>
      <c r="J33" s="169"/>
      <c r="K33" s="117">
        <v>10</v>
      </c>
      <c r="L33" s="170">
        <f t="shared" si="1"/>
        <v>0.47619047619047616</v>
      </c>
      <c r="M33" s="122">
        <f t="shared" si="0"/>
        <v>0.5</v>
      </c>
      <c r="N33" s="123"/>
    </row>
    <row r="34" spans="2:14" ht="15.75" thickBot="1" thickTop="1">
      <c r="B34" s="4"/>
      <c r="C34" s="4"/>
      <c r="E34" s="4"/>
      <c r="G34" s="180"/>
      <c r="H34" s="180"/>
      <c r="I34" s="180"/>
      <c r="J34" s="180"/>
      <c r="K34" s="181"/>
      <c r="L34" s="182"/>
      <c r="M34" s="183"/>
      <c r="N34" s="184"/>
    </row>
    <row r="35" spans="1:14" ht="16.5" thickBot="1" thickTop="1">
      <c r="A35" s="146" t="s">
        <v>81</v>
      </c>
      <c r="B35" s="116"/>
      <c r="C35" s="116"/>
      <c r="D35" s="116"/>
      <c r="E35" s="116"/>
      <c r="F35" s="147">
        <v>0.9</v>
      </c>
      <c r="G35" s="118"/>
      <c r="H35" s="118">
        <v>0.7</v>
      </c>
      <c r="I35" s="118">
        <v>79.3</v>
      </c>
      <c r="J35" s="169"/>
      <c r="K35" s="117">
        <v>0.9</v>
      </c>
      <c r="L35" s="170">
        <f t="shared" si="1"/>
        <v>1</v>
      </c>
      <c r="M35" s="122">
        <f t="shared" si="0"/>
        <v>1.2857142857142858</v>
      </c>
      <c r="N35" s="123"/>
    </row>
    <row r="36" spans="1:14" ht="15.75" thickTop="1">
      <c r="A36" s="185"/>
      <c r="B36" s="159"/>
      <c r="C36" s="159"/>
      <c r="D36" s="185"/>
      <c r="E36" s="159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 ht="14.25">
      <c r="A37" s="153"/>
      <c r="B37" s="153"/>
      <c r="C37" s="153"/>
      <c r="D37" s="153"/>
      <c r="E37" s="153"/>
      <c r="G37" s="186"/>
      <c r="H37" s="158"/>
      <c r="I37" s="186"/>
      <c r="J37" s="158"/>
      <c r="K37" s="156"/>
      <c r="L37" s="156"/>
      <c r="M37" s="156"/>
      <c r="N37" s="156"/>
    </row>
    <row r="38" spans="1:14" ht="14.25">
      <c r="A38" s="4"/>
      <c r="B38" s="4"/>
      <c r="C38" s="4"/>
      <c r="E38" s="4"/>
      <c r="F38" s="4"/>
      <c r="G38" s="4"/>
      <c r="H38" s="4"/>
      <c r="I38" s="4"/>
      <c r="J38" s="4"/>
      <c r="K38" s="156"/>
      <c r="L38" s="4"/>
      <c r="M38" s="4"/>
      <c r="N38" s="4"/>
    </row>
    <row r="39" spans="1:11" ht="15" thickBot="1">
      <c r="A39" s="12"/>
      <c r="B39" s="12"/>
      <c r="C39" s="4"/>
      <c r="E39" s="12"/>
      <c r="F39" s="4"/>
      <c r="G39" s="4"/>
      <c r="H39" s="4"/>
      <c r="I39" s="4"/>
      <c r="J39" s="4"/>
      <c r="K39" s="126"/>
    </row>
    <row r="40" spans="1:14" ht="13.5" thickTop="1">
      <c r="A40" s="188" t="s">
        <v>82</v>
      </c>
      <c r="B40" s="188"/>
      <c r="C40" s="189"/>
      <c r="D40" s="189"/>
      <c r="E40" s="189"/>
      <c r="F40" s="190" t="s">
        <v>83</v>
      </c>
      <c r="G40" s="191"/>
      <c r="H40" s="192"/>
      <c r="I40" s="45"/>
      <c r="J40" s="46"/>
      <c r="K40" s="45"/>
      <c r="L40" s="193" t="s">
        <v>53</v>
      </c>
      <c r="M40" s="45"/>
      <c r="N40" s="46"/>
    </row>
    <row r="41" spans="1:14" ht="13.5" thickBot="1">
      <c r="A41" s="194" t="s">
        <v>54</v>
      </c>
      <c r="B41" s="195"/>
      <c r="C41" s="195"/>
      <c r="D41" s="195"/>
      <c r="E41" s="365"/>
      <c r="F41" s="196" t="s">
        <v>55</v>
      </c>
      <c r="G41" s="197" t="s">
        <v>84</v>
      </c>
      <c r="H41" s="197" t="s">
        <v>57</v>
      </c>
      <c r="I41" s="197" t="s">
        <v>58</v>
      </c>
      <c r="J41" s="198" t="s">
        <v>85</v>
      </c>
      <c r="K41" s="199" t="s">
        <v>55</v>
      </c>
      <c r="L41" s="197" t="s">
        <v>60</v>
      </c>
      <c r="M41" s="197" t="s">
        <v>86</v>
      </c>
      <c r="N41" s="200" t="s">
        <v>87</v>
      </c>
    </row>
    <row r="42" spans="1:13" ht="15.75" thickBot="1" thickTop="1">
      <c r="A42" s="4"/>
      <c r="B42" s="4"/>
      <c r="C42" s="4"/>
      <c r="E42" s="4"/>
      <c r="F42" s="180"/>
      <c r="G42" s="180"/>
      <c r="H42" s="180"/>
      <c r="I42" s="180"/>
      <c r="J42" s="180"/>
      <c r="K42" s="181"/>
      <c r="L42" s="180"/>
      <c r="M42" s="180"/>
    </row>
    <row r="43" spans="1:14" ht="16.5" thickBot="1" thickTop="1">
      <c r="A43" s="132" t="s">
        <v>88</v>
      </c>
      <c r="B43" s="70"/>
      <c r="C43" s="70"/>
      <c r="D43" s="70"/>
      <c r="E43" s="70"/>
      <c r="F43" s="201">
        <v>8</v>
      </c>
      <c r="G43" s="69">
        <v>12.6</v>
      </c>
      <c r="H43" s="69">
        <v>12.6</v>
      </c>
      <c r="I43" s="69">
        <v>157</v>
      </c>
      <c r="J43" s="202">
        <v>100</v>
      </c>
      <c r="K43" s="201">
        <v>13</v>
      </c>
      <c r="L43" s="203">
        <f>K43/F43</f>
        <v>1.625</v>
      </c>
      <c r="M43" s="137">
        <f>K43/H43</f>
        <v>1.0317460317460319</v>
      </c>
      <c r="N43" s="204">
        <f>K43/G43</f>
        <v>1.0317460317460319</v>
      </c>
    </row>
    <row r="44" spans="1:14" ht="15.75" thickTop="1">
      <c r="A44" s="205"/>
      <c r="B44" s="4"/>
      <c r="C44" s="4"/>
      <c r="E44" s="4"/>
      <c r="F44" s="206"/>
      <c r="G44" s="205"/>
      <c r="H44" s="205"/>
      <c r="I44" s="205"/>
      <c r="J44" s="124"/>
      <c r="K44" s="125"/>
      <c r="L44" s="207"/>
      <c r="M44" s="207"/>
      <c r="N44" s="207"/>
    </row>
    <row r="45" spans="1:14" ht="15">
      <c r="A45" s="100" t="s">
        <v>89</v>
      </c>
      <c r="B45" s="101"/>
      <c r="C45" s="101"/>
      <c r="D45" s="101"/>
      <c r="E45" s="351"/>
      <c r="F45" s="105"/>
      <c r="G45" s="57"/>
      <c r="H45" s="57"/>
      <c r="I45" s="57"/>
      <c r="J45" s="142"/>
      <c r="K45" s="105">
        <v>15</v>
      </c>
      <c r="L45" s="208"/>
      <c r="M45" s="208"/>
      <c r="N45" s="209"/>
    </row>
    <row r="46" spans="1:14" ht="15">
      <c r="A46" s="140" t="s">
        <v>63</v>
      </c>
      <c r="B46" s="101"/>
      <c r="C46" s="101"/>
      <c r="D46" s="101"/>
      <c r="E46" s="351"/>
      <c r="F46" s="262">
        <v>5</v>
      </c>
      <c r="G46" s="103">
        <v>2.3</v>
      </c>
      <c r="H46" s="103">
        <v>1</v>
      </c>
      <c r="I46" s="103">
        <v>19.7</v>
      </c>
      <c r="J46" s="144">
        <v>42.7</v>
      </c>
      <c r="K46" s="173">
        <v>5</v>
      </c>
      <c r="L46" s="208">
        <f aca="true" t="shared" si="2" ref="L46:L76">K46/F46</f>
        <v>1</v>
      </c>
      <c r="M46" s="208">
        <f aca="true" t="shared" si="3" ref="M46:M108">K46/H46</f>
        <v>5</v>
      </c>
      <c r="N46" s="209">
        <f aca="true" t="shared" si="4" ref="N46:N76">K46/G46</f>
        <v>2.173913043478261</v>
      </c>
    </row>
    <row r="47" spans="1:14" ht="15">
      <c r="A47" s="140" t="s">
        <v>90</v>
      </c>
      <c r="B47" s="101"/>
      <c r="C47" s="101"/>
      <c r="D47" s="101"/>
      <c r="E47" s="351"/>
      <c r="F47" s="167">
        <v>0.5</v>
      </c>
      <c r="G47" s="103"/>
      <c r="H47" s="103">
        <v>0.3</v>
      </c>
      <c r="I47" s="103">
        <v>58.6</v>
      </c>
      <c r="J47" s="104">
        <v>58.6</v>
      </c>
      <c r="K47" s="105">
        <v>0.5</v>
      </c>
      <c r="L47" s="210">
        <f t="shared" si="2"/>
        <v>1</v>
      </c>
      <c r="M47" s="211">
        <f t="shared" si="3"/>
        <v>1.6666666666666667</v>
      </c>
      <c r="N47" s="212"/>
    </row>
    <row r="48" spans="1:14" ht="15">
      <c r="A48" s="140" t="s">
        <v>91</v>
      </c>
      <c r="B48" s="101"/>
      <c r="C48" s="101"/>
      <c r="D48" s="101"/>
      <c r="E48" s="351"/>
      <c r="F48" s="262">
        <v>5</v>
      </c>
      <c r="G48" s="103">
        <v>7.7</v>
      </c>
      <c r="H48" s="103">
        <v>7.7</v>
      </c>
      <c r="I48" s="103">
        <v>153</v>
      </c>
      <c r="J48" s="104">
        <v>99.4</v>
      </c>
      <c r="K48" s="105">
        <v>8.5</v>
      </c>
      <c r="L48" s="213">
        <f t="shared" si="2"/>
        <v>1.7</v>
      </c>
      <c r="M48" s="213">
        <f t="shared" si="3"/>
        <v>1.103896103896104</v>
      </c>
      <c r="N48" s="214">
        <f t="shared" si="4"/>
        <v>1.103896103896104</v>
      </c>
    </row>
    <row r="49" spans="1:14" ht="15.75" thickBot="1">
      <c r="A49" s="128" t="s">
        <v>69</v>
      </c>
      <c r="B49" s="107"/>
      <c r="C49" s="107"/>
      <c r="D49" s="107"/>
      <c r="E49" s="107"/>
      <c r="F49" s="215">
        <v>300</v>
      </c>
      <c r="G49" s="110">
        <v>490</v>
      </c>
      <c r="H49" s="110">
        <v>464.1</v>
      </c>
      <c r="I49" s="216">
        <v>154.7</v>
      </c>
      <c r="J49" s="176">
        <v>94.7</v>
      </c>
      <c r="K49" s="112">
        <v>200</v>
      </c>
      <c r="L49" s="217">
        <f t="shared" si="2"/>
        <v>0.6666666666666666</v>
      </c>
      <c r="M49" s="218">
        <f t="shared" si="3"/>
        <v>0.4309416074121956</v>
      </c>
      <c r="N49" s="219">
        <f t="shared" si="4"/>
        <v>0.40816326530612246</v>
      </c>
    </row>
    <row r="50" spans="1:14" ht="16.5" thickBot="1" thickTop="1">
      <c r="A50" s="146" t="s">
        <v>92</v>
      </c>
      <c r="B50" s="116"/>
      <c r="C50" s="116"/>
      <c r="D50" s="116"/>
      <c r="E50" s="116"/>
      <c r="F50" s="147">
        <v>310.5</v>
      </c>
      <c r="G50" s="118">
        <v>500.5</v>
      </c>
      <c r="H50" s="118">
        <v>473</v>
      </c>
      <c r="I50" s="118">
        <v>152.4</v>
      </c>
      <c r="J50" s="119">
        <v>94.5</v>
      </c>
      <c r="K50" s="147">
        <f>SUM(K45:K49)</f>
        <v>229</v>
      </c>
      <c r="L50" s="149">
        <f t="shared" si="2"/>
        <v>0.7375201288244766</v>
      </c>
      <c r="M50" s="170">
        <f t="shared" si="3"/>
        <v>0.48414376321353064</v>
      </c>
      <c r="N50" s="220">
        <f t="shared" si="4"/>
        <v>0.45754245754245754</v>
      </c>
    </row>
    <row r="51" spans="1:14" ht="15.75" thickTop="1">
      <c r="A51" s="124"/>
      <c r="B51" s="124"/>
      <c r="C51" s="101"/>
      <c r="D51" s="101"/>
      <c r="E51" s="101"/>
      <c r="F51" s="125"/>
      <c r="G51" s="124"/>
      <c r="H51" s="124"/>
      <c r="I51" s="124"/>
      <c r="J51" s="124"/>
      <c r="K51" s="12"/>
      <c r="L51" s="207"/>
      <c r="M51" s="207"/>
      <c r="N51" s="207"/>
    </row>
    <row r="52" spans="1:14" ht="15">
      <c r="A52" s="140" t="s">
        <v>93</v>
      </c>
      <c r="B52" s="101"/>
      <c r="C52" s="101"/>
      <c r="D52" s="101"/>
      <c r="E52" s="101"/>
      <c r="F52" s="102">
        <v>15</v>
      </c>
      <c r="G52" s="103"/>
      <c r="H52" s="103"/>
      <c r="I52" s="103">
        <v>9.3</v>
      </c>
      <c r="J52" s="144">
        <v>10.1</v>
      </c>
      <c r="K52" s="105">
        <v>50</v>
      </c>
      <c r="L52" s="213">
        <f t="shared" si="2"/>
        <v>3.3333333333333335</v>
      </c>
      <c r="M52" s="213"/>
      <c r="N52" s="214"/>
    </row>
    <row r="53" spans="1:14" ht="15">
      <c r="A53" s="221" t="s">
        <v>94</v>
      </c>
      <c r="B53" s="4"/>
      <c r="C53" s="4"/>
      <c r="E53" s="4"/>
      <c r="F53" s="175"/>
      <c r="G53" s="216"/>
      <c r="H53" s="63"/>
      <c r="J53" s="142"/>
      <c r="K53" s="105"/>
      <c r="L53" s="208"/>
      <c r="M53" s="208"/>
      <c r="N53" s="209"/>
    </row>
    <row r="54" spans="1:14" ht="15.75" thickBot="1">
      <c r="A54" s="128" t="s">
        <v>95</v>
      </c>
      <c r="B54" s="107"/>
      <c r="C54" s="107"/>
      <c r="D54" s="107"/>
      <c r="E54" s="107"/>
      <c r="F54" s="222">
        <v>20</v>
      </c>
      <c r="G54" s="110"/>
      <c r="H54" s="110">
        <v>20</v>
      </c>
      <c r="I54" s="110">
        <v>100</v>
      </c>
      <c r="J54" s="130"/>
      <c r="K54" s="85">
        <v>20</v>
      </c>
      <c r="L54" s="217">
        <f t="shared" si="2"/>
        <v>1</v>
      </c>
      <c r="M54" s="218">
        <f t="shared" si="3"/>
        <v>1</v>
      </c>
      <c r="N54" s="219"/>
    </row>
    <row r="55" spans="1:14" ht="16.5" thickBot="1" thickTop="1">
      <c r="A55" s="146" t="s">
        <v>96</v>
      </c>
      <c r="B55" s="116"/>
      <c r="C55" s="116"/>
      <c r="D55" s="116"/>
      <c r="E55" s="116"/>
      <c r="F55" s="147">
        <v>35</v>
      </c>
      <c r="G55" s="118">
        <v>35</v>
      </c>
      <c r="H55" s="118">
        <v>20</v>
      </c>
      <c r="I55" s="118">
        <v>57.1</v>
      </c>
      <c r="J55" s="119">
        <v>57.1</v>
      </c>
      <c r="K55" s="117">
        <v>70</v>
      </c>
      <c r="L55" s="149">
        <f t="shared" si="2"/>
        <v>2</v>
      </c>
      <c r="M55" s="170">
        <f t="shared" si="3"/>
        <v>3.5</v>
      </c>
      <c r="N55" s="220">
        <f t="shared" si="4"/>
        <v>2</v>
      </c>
    </row>
    <row r="56" spans="1:14" ht="15.75" thickTop="1">
      <c r="A56" s="223"/>
      <c r="B56" s="223"/>
      <c r="C56" s="153"/>
      <c r="D56" s="11"/>
      <c r="E56" s="153"/>
      <c r="F56" s="224"/>
      <c r="G56" s="223"/>
      <c r="H56" s="223"/>
      <c r="I56" s="223"/>
      <c r="J56" s="223"/>
      <c r="K56" s="11"/>
      <c r="L56" s="207"/>
      <c r="M56" s="207"/>
      <c r="N56" s="207"/>
    </row>
    <row r="57" spans="1:14" ht="15">
      <c r="A57" s="225" t="s">
        <v>97</v>
      </c>
      <c r="B57" s="101"/>
      <c r="C57" s="101"/>
      <c r="D57" s="101"/>
      <c r="E57" s="101"/>
      <c r="F57" s="102">
        <v>192</v>
      </c>
      <c r="G57" s="103"/>
      <c r="H57" s="103">
        <v>185</v>
      </c>
      <c r="I57" s="103">
        <v>96.4</v>
      </c>
      <c r="J57" s="144">
        <v>96.4</v>
      </c>
      <c r="K57" s="105">
        <v>192</v>
      </c>
      <c r="L57" s="208">
        <f t="shared" si="2"/>
        <v>1</v>
      </c>
      <c r="M57" s="208">
        <f t="shared" si="3"/>
        <v>1.037837837837838</v>
      </c>
      <c r="N57" s="209"/>
    </row>
    <row r="58" spans="1:14" ht="15">
      <c r="A58" s="140" t="s">
        <v>98</v>
      </c>
      <c r="B58" s="101"/>
      <c r="C58" s="101"/>
      <c r="D58" s="101"/>
      <c r="E58" s="351"/>
      <c r="F58" s="226">
        <v>17.3</v>
      </c>
      <c r="G58" s="103"/>
      <c r="H58" s="103">
        <v>16.7</v>
      </c>
      <c r="I58" s="103">
        <v>96.3</v>
      </c>
      <c r="J58" s="144">
        <v>96.3</v>
      </c>
      <c r="K58" s="24">
        <v>17.3</v>
      </c>
      <c r="L58" s="208">
        <f t="shared" si="2"/>
        <v>1</v>
      </c>
      <c r="M58" s="208">
        <f t="shared" si="3"/>
        <v>1.035928143712575</v>
      </c>
      <c r="N58" s="209"/>
    </row>
    <row r="59" spans="1:14" ht="15">
      <c r="A59" s="140" t="s">
        <v>99</v>
      </c>
      <c r="B59" s="101"/>
      <c r="C59" s="101"/>
      <c r="D59" s="101"/>
      <c r="E59" s="351"/>
      <c r="F59" s="167">
        <v>50</v>
      </c>
      <c r="G59" s="103"/>
      <c r="H59" s="103">
        <v>48.1</v>
      </c>
      <c r="I59" s="103">
        <v>96.2</v>
      </c>
      <c r="J59" s="144">
        <v>96.2</v>
      </c>
      <c r="K59" s="57">
        <v>50</v>
      </c>
      <c r="L59" s="208">
        <f t="shared" si="2"/>
        <v>1</v>
      </c>
      <c r="M59" s="208">
        <f t="shared" si="3"/>
        <v>1.0395010395010396</v>
      </c>
      <c r="N59" s="209"/>
    </row>
    <row r="60" spans="1:14" ht="15">
      <c r="A60" s="100" t="s">
        <v>100</v>
      </c>
      <c r="B60" s="101"/>
      <c r="C60" s="101"/>
      <c r="D60" s="101"/>
      <c r="E60" s="351"/>
      <c r="F60" s="227">
        <v>3</v>
      </c>
      <c r="G60" s="101">
        <v>3.4</v>
      </c>
      <c r="H60" s="103">
        <v>1.4</v>
      </c>
      <c r="I60" s="103">
        <v>46.7</v>
      </c>
      <c r="J60" s="144">
        <v>41.2</v>
      </c>
      <c r="K60" s="105">
        <v>3</v>
      </c>
      <c r="L60" s="208">
        <f t="shared" si="2"/>
        <v>1</v>
      </c>
      <c r="M60" s="208">
        <f t="shared" si="3"/>
        <v>2.142857142857143</v>
      </c>
      <c r="N60" s="209">
        <f t="shared" si="4"/>
        <v>0.8823529411764706</v>
      </c>
    </row>
    <row r="61" spans="1:14" ht="15">
      <c r="A61" s="100" t="s">
        <v>101</v>
      </c>
      <c r="B61" s="101"/>
      <c r="C61" s="101"/>
      <c r="D61" s="101"/>
      <c r="E61" s="351"/>
      <c r="F61" s="167">
        <v>10</v>
      </c>
      <c r="G61" s="103">
        <v>20.1</v>
      </c>
      <c r="H61" s="103">
        <v>19.9</v>
      </c>
      <c r="I61" s="103">
        <v>198.8</v>
      </c>
      <c r="J61" s="104">
        <v>98.9</v>
      </c>
      <c r="K61" s="57">
        <v>8</v>
      </c>
      <c r="L61" s="208">
        <f t="shared" si="2"/>
        <v>0.8</v>
      </c>
      <c r="M61" s="208">
        <f t="shared" si="3"/>
        <v>0.4020100502512563</v>
      </c>
      <c r="N61" s="209">
        <f t="shared" si="4"/>
        <v>0.3980099502487562</v>
      </c>
    </row>
    <row r="62" spans="1:14" ht="15">
      <c r="A62" s="100" t="s">
        <v>63</v>
      </c>
      <c r="B62" s="101"/>
      <c r="C62" s="101"/>
      <c r="D62" s="101"/>
      <c r="E62" s="351"/>
      <c r="F62" s="172">
        <v>40</v>
      </c>
      <c r="G62" s="103">
        <v>56</v>
      </c>
      <c r="H62" s="103">
        <v>54.7</v>
      </c>
      <c r="I62" s="103">
        <v>136.8</v>
      </c>
      <c r="J62" s="104">
        <v>97.7</v>
      </c>
      <c r="K62" s="105">
        <v>34</v>
      </c>
      <c r="L62" s="208">
        <f t="shared" si="2"/>
        <v>0.85</v>
      </c>
      <c r="M62" s="208">
        <f t="shared" si="3"/>
        <v>0.6215722120658135</v>
      </c>
      <c r="N62" s="209">
        <f t="shared" si="4"/>
        <v>0.6071428571428571</v>
      </c>
    </row>
    <row r="63" spans="1:14" ht="15">
      <c r="A63" s="140" t="s">
        <v>102</v>
      </c>
      <c r="B63" s="101"/>
      <c r="C63" s="101"/>
      <c r="D63" s="101"/>
      <c r="E63" s="351"/>
      <c r="F63" s="167">
        <v>135</v>
      </c>
      <c r="G63" s="103"/>
      <c r="H63" s="103">
        <v>123</v>
      </c>
      <c r="I63" s="103">
        <v>91.1</v>
      </c>
      <c r="J63" s="104">
        <v>91.1</v>
      </c>
      <c r="K63" s="57">
        <v>113</v>
      </c>
      <c r="L63" s="208">
        <f t="shared" si="2"/>
        <v>0.837037037037037</v>
      </c>
      <c r="M63" s="208">
        <f t="shared" si="3"/>
        <v>0.9186991869918699</v>
      </c>
      <c r="N63" s="209"/>
    </row>
    <row r="64" spans="1:14" ht="15">
      <c r="A64" s="100" t="s">
        <v>103</v>
      </c>
      <c r="B64" s="101"/>
      <c r="C64" s="101"/>
      <c r="D64" s="101"/>
      <c r="E64" s="351"/>
      <c r="F64" s="105">
        <v>10</v>
      </c>
      <c r="G64" s="103">
        <v>12.6</v>
      </c>
      <c r="H64" s="103">
        <v>12.6</v>
      </c>
      <c r="I64" s="103">
        <v>125.3</v>
      </c>
      <c r="J64" s="104">
        <v>100</v>
      </c>
      <c r="K64" s="57">
        <v>12</v>
      </c>
      <c r="L64" s="208">
        <f t="shared" si="2"/>
        <v>1.2</v>
      </c>
      <c r="M64" s="208">
        <f t="shared" si="3"/>
        <v>0.9523809523809524</v>
      </c>
      <c r="N64" s="209">
        <f t="shared" si="4"/>
        <v>0.9523809523809524</v>
      </c>
    </row>
    <row r="65" spans="1:14" ht="15">
      <c r="A65" s="140" t="s">
        <v>104</v>
      </c>
      <c r="B65" s="101"/>
      <c r="C65" s="101"/>
      <c r="D65" s="101"/>
      <c r="E65" s="351"/>
      <c r="F65" s="262">
        <v>400</v>
      </c>
      <c r="G65" s="103">
        <v>397.4</v>
      </c>
      <c r="H65" s="103">
        <v>382.9</v>
      </c>
      <c r="I65" s="103">
        <v>95.7</v>
      </c>
      <c r="J65" s="104">
        <v>96.4</v>
      </c>
      <c r="K65" s="57">
        <v>336</v>
      </c>
      <c r="L65" s="208">
        <f t="shared" si="2"/>
        <v>0.84</v>
      </c>
      <c r="M65" s="208">
        <f t="shared" si="3"/>
        <v>0.8775137111517368</v>
      </c>
      <c r="N65" s="209">
        <f t="shared" si="4"/>
        <v>0.8454957221942627</v>
      </c>
    </row>
    <row r="66" spans="1:14" ht="15">
      <c r="A66" s="221" t="s">
        <v>105</v>
      </c>
      <c r="B66" s="4"/>
      <c r="C66" s="4"/>
      <c r="E66" s="359"/>
      <c r="F66" s="262">
        <v>8</v>
      </c>
      <c r="G66" s="228"/>
      <c r="H66" s="63">
        <v>2.1</v>
      </c>
      <c r="I66" s="229">
        <v>26.5</v>
      </c>
      <c r="J66" s="142">
        <v>26.5</v>
      </c>
      <c r="K66" s="105">
        <v>210</v>
      </c>
      <c r="L66" s="208">
        <f t="shared" si="2"/>
        <v>26.25</v>
      </c>
      <c r="M66" s="208">
        <f>K66/H66</f>
        <v>100</v>
      </c>
      <c r="N66" s="209"/>
    </row>
    <row r="67" spans="1:14" ht="15">
      <c r="A67" s="140" t="s">
        <v>106</v>
      </c>
      <c r="B67" s="101"/>
      <c r="C67" s="101"/>
      <c r="D67" s="101"/>
      <c r="E67" s="351"/>
      <c r="F67" s="262">
        <v>8</v>
      </c>
      <c r="G67" s="229">
        <v>8.1</v>
      </c>
      <c r="H67" s="63">
        <v>6.8</v>
      </c>
      <c r="I67" s="63">
        <v>85</v>
      </c>
      <c r="J67" s="142">
        <v>84</v>
      </c>
      <c r="K67" s="105">
        <v>7</v>
      </c>
      <c r="L67" s="208">
        <f t="shared" si="2"/>
        <v>0.875</v>
      </c>
      <c r="M67" s="208">
        <f t="shared" si="3"/>
        <v>1.0294117647058825</v>
      </c>
      <c r="N67" s="209">
        <f t="shared" si="4"/>
        <v>0.8641975308641976</v>
      </c>
    </row>
    <row r="68" spans="1:14" ht="15">
      <c r="A68" s="140" t="s">
        <v>107</v>
      </c>
      <c r="B68" s="101"/>
      <c r="C68" s="101"/>
      <c r="D68" s="101"/>
      <c r="E68" s="351"/>
      <c r="F68" s="262">
        <v>13.9</v>
      </c>
      <c r="G68" s="103">
        <v>13.9</v>
      </c>
      <c r="H68" s="103">
        <v>13.9</v>
      </c>
      <c r="I68" s="103">
        <v>100</v>
      </c>
      <c r="J68" s="144">
        <v>100</v>
      </c>
      <c r="K68" s="105">
        <v>13.9</v>
      </c>
      <c r="L68" s="208">
        <f t="shared" si="2"/>
        <v>1</v>
      </c>
      <c r="M68" s="208">
        <f t="shared" si="3"/>
        <v>1</v>
      </c>
      <c r="N68" s="209">
        <f t="shared" si="4"/>
        <v>1</v>
      </c>
    </row>
    <row r="69" spans="1:14" ht="15">
      <c r="A69" s="140" t="s">
        <v>108</v>
      </c>
      <c r="B69" s="101"/>
      <c r="C69" s="101"/>
      <c r="D69" s="101"/>
      <c r="E69" s="351"/>
      <c r="F69" s="262">
        <v>2</v>
      </c>
      <c r="G69" s="103"/>
      <c r="H69" s="103"/>
      <c r="I69" s="103"/>
      <c r="J69" s="104"/>
      <c r="K69" s="105">
        <v>2</v>
      </c>
      <c r="L69" s="208">
        <f t="shared" si="2"/>
        <v>1</v>
      </c>
      <c r="M69" s="208"/>
      <c r="N69" s="209"/>
    </row>
    <row r="70" spans="1:14" ht="15">
      <c r="A70" s="140" t="s">
        <v>109</v>
      </c>
      <c r="B70" s="101"/>
      <c r="C70" s="101"/>
      <c r="D70" s="101"/>
      <c r="E70" s="351"/>
      <c r="F70" s="262">
        <v>50</v>
      </c>
      <c r="G70" s="103">
        <v>21.7</v>
      </c>
      <c r="H70" s="103">
        <v>21.5</v>
      </c>
      <c r="I70" s="103">
        <v>43</v>
      </c>
      <c r="J70" s="104">
        <v>99.1</v>
      </c>
      <c r="K70" s="105">
        <v>17</v>
      </c>
      <c r="L70" s="208">
        <f t="shared" si="2"/>
        <v>0.34</v>
      </c>
      <c r="M70" s="208">
        <f t="shared" si="3"/>
        <v>0.7906976744186046</v>
      </c>
      <c r="N70" s="209">
        <f t="shared" si="4"/>
        <v>0.783410138248848</v>
      </c>
    </row>
    <row r="71" spans="1:14" ht="15">
      <c r="A71" s="140" t="s">
        <v>69</v>
      </c>
      <c r="B71" s="101"/>
      <c r="C71" s="101"/>
      <c r="D71" s="101"/>
      <c r="E71" s="351"/>
      <c r="F71" s="262">
        <v>86.8</v>
      </c>
      <c r="G71" s="103">
        <v>47.4</v>
      </c>
      <c r="H71" s="103">
        <v>47.2</v>
      </c>
      <c r="I71" s="103">
        <v>54.4</v>
      </c>
      <c r="J71" s="104">
        <v>99.6</v>
      </c>
      <c r="K71" s="105">
        <v>42</v>
      </c>
      <c r="L71" s="208">
        <f t="shared" si="2"/>
        <v>0.4838709677419355</v>
      </c>
      <c r="M71" s="208">
        <f t="shared" si="3"/>
        <v>0.8898305084745762</v>
      </c>
      <c r="N71" s="209">
        <f t="shared" si="4"/>
        <v>0.8860759493670887</v>
      </c>
    </row>
    <row r="72" spans="1:14" ht="15">
      <c r="A72" s="140" t="s">
        <v>110</v>
      </c>
      <c r="B72" s="101"/>
      <c r="C72" s="101"/>
      <c r="D72" s="101"/>
      <c r="E72" s="351"/>
      <c r="F72" s="262">
        <v>10</v>
      </c>
      <c r="G72" s="103"/>
      <c r="H72" s="103">
        <v>0.7</v>
      </c>
      <c r="I72" s="103">
        <v>6.51</v>
      </c>
      <c r="J72" s="104">
        <v>6.51</v>
      </c>
      <c r="K72" s="105">
        <v>10</v>
      </c>
      <c r="L72" s="208">
        <f t="shared" si="2"/>
        <v>1</v>
      </c>
      <c r="M72" s="208">
        <f t="shared" si="3"/>
        <v>14.285714285714286</v>
      </c>
      <c r="N72" s="209"/>
    </row>
    <row r="73" spans="1:14" ht="15">
      <c r="A73" s="128" t="s">
        <v>111</v>
      </c>
      <c r="B73" s="107"/>
      <c r="C73" s="107"/>
      <c r="D73" s="107"/>
      <c r="E73" s="357"/>
      <c r="F73" s="358">
        <v>114</v>
      </c>
      <c r="G73" s="110">
        <v>155.1</v>
      </c>
      <c r="H73" s="110">
        <v>115.9</v>
      </c>
      <c r="I73" s="110">
        <v>135.97</v>
      </c>
      <c r="J73" s="231">
        <v>100</v>
      </c>
      <c r="K73" s="232">
        <v>183</v>
      </c>
      <c r="L73" s="208">
        <f t="shared" si="2"/>
        <v>1.605263157894737</v>
      </c>
      <c r="M73" s="208">
        <f t="shared" si="3"/>
        <v>1.5789473684210527</v>
      </c>
      <c r="N73" s="209">
        <f t="shared" si="4"/>
        <v>1.1798839458413928</v>
      </c>
    </row>
    <row r="74" spans="1:14" ht="15">
      <c r="A74" s="221" t="s">
        <v>112</v>
      </c>
      <c r="B74" s="101"/>
      <c r="C74" s="101"/>
      <c r="D74" s="101"/>
      <c r="E74" s="351"/>
      <c r="F74" s="57"/>
      <c r="G74" s="101"/>
      <c r="H74" s="63">
        <v>39.2</v>
      </c>
      <c r="I74" s="101"/>
      <c r="J74" s="142"/>
      <c r="K74" s="105">
        <v>333</v>
      </c>
      <c r="L74" s="208"/>
      <c r="M74" s="208">
        <f t="shared" si="3"/>
        <v>8.494897959183673</v>
      </c>
      <c r="N74" s="209"/>
    </row>
    <row r="75" spans="1:14" ht="15.75" thickBot="1">
      <c r="A75" s="233" t="s">
        <v>113</v>
      </c>
      <c r="B75" s="234"/>
      <c r="C75" s="161"/>
      <c r="D75" s="234"/>
      <c r="E75" s="360"/>
      <c r="F75" s="307"/>
      <c r="G75" s="235"/>
      <c r="H75" s="235"/>
      <c r="I75" s="235"/>
      <c r="J75" s="236"/>
      <c r="K75" s="237">
        <v>1000</v>
      </c>
      <c r="L75" s="217"/>
      <c r="M75" s="218"/>
      <c r="N75" s="219"/>
    </row>
    <row r="76" spans="1:14" ht="16.5" thickBot="1" thickTop="1">
      <c r="A76" s="132" t="s">
        <v>114</v>
      </c>
      <c r="B76" s="70"/>
      <c r="C76" s="70"/>
      <c r="D76" s="70"/>
      <c r="E76" s="70"/>
      <c r="F76" s="238">
        <v>1150</v>
      </c>
      <c r="G76" s="239">
        <v>1150</v>
      </c>
      <c r="H76" s="240">
        <v>1091.5</v>
      </c>
      <c r="I76" s="69">
        <v>94.91</v>
      </c>
      <c r="J76" s="202">
        <v>94.91</v>
      </c>
      <c r="K76" s="147">
        <f>SUM(K57:K75)</f>
        <v>2583.2</v>
      </c>
      <c r="L76" s="203">
        <f t="shared" si="2"/>
        <v>2.246260869565217</v>
      </c>
      <c r="M76" s="137">
        <f t="shared" si="3"/>
        <v>2.3666513971598717</v>
      </c>
      <c r="N76" s="204">
        <f t="shared" si="4"/>
        <v>2.246260869565217</v>
      </c>
    </row>
    <row r="77" spans="1:14" ht="16.5" thickBot="1" thickTop="1">
      <c r="A77" s="4"/>
      <c r="B77" s="4"/>
      <c r="C77" s="4"/>
      <c r="D77" s="4"/>
      <c r="E77" s="4"/>
      <c r="F77" s="4"/>
      <c r="G77" s="4"/>
      <c r="H77" s="4"/>
      <c r="I77" s="4"/>
      <c r="J77" s="4"/>
      <c r="K77" s="156"/>
      <c r="L77" s="180"/>
      <c r="M77" s="70"/>
      <c r="N77" s="4"/>
    </row>
    <row r="78" spans="1:14" ht="15.75" thickTop="1">
      <c r="A78" s="4" t="s">
        <v>115</v>
      </c>
      <c r="B78" s="12"/>
      <c r="C78" s="12"/>
      <c r="D78" s="12"/>
      <c r="E78" s="12"/>
      <c r="F78" s="241" t="s">
        <v>116</v>
      </c>
      <c r="G78" s="242"/>
      <c r="H78" s="243"/>
      <c r="I78" s="243"/>
      <c r="J78" s="244"/>
      <c r="K78" s="245"/>
      <c r="L78" s="246" t="s">
        <v>53</v>
      </c>
      <c r="M78" s="247"/>
      <c r="N78" s="248"/>
    </row>
    <row r="79" spans="1:14" ht="15.75" thickBot="1">
      <c r="A79" s="249" t="s">
        <v>54</v>
      </c>
      <c r="B79" s="150"/>
      <c r="C79" s="150"/>
      <c r="D79" s="150"/>
      <c r="E79" s="150"/>
      <c r="F79" s="250" t="s">
        <v>55</v>
      </c>
      <c r="G79" s="251" t="s">
        <v>84</v>
      </c>
      <c r="H79" s="252" t="s">
        <v>57</v>
      </c>
      <c r="I79" s="251" t="s">
        <v>58</v>
      </c>
      <c r="J79" s="253" t="s">
        <v>85</v>
      </c>
      <c r="K79" s="215" t="s">
        <v>55</v>
      </c>
      <c r="L79" s="254" t="s">
        <v>60</v>
      </c>
      <c r="M79" s="255" t="s">
        <v>117</v>
      </c>
      <c r="N79" s="256" t="s">
        <v>118</v>
      </c>
    </row>
    <row r="80" spans="1:14" ht="16.5" thickBot="1" thickTop="1">
      <c r="A80" s="146" t="s">
        <v>119</v>
      </c>
      <c r="B80" s="116"/>
      <c r="C80" s="116"/>
      <c r="D80" s="116"/>
      <c r="E80" s="116"/>
      <c r="F80" s="147">
        <v>100</v>
      </c>
      <c r="G80" s="118"/>
      <c r="H80" s="118">
        <v>62.8</v>
      </c>
      <c r="I80" s="118">
        <v>62.8</v>
      </c>
      <c r="J80" s="169">
        <v>92.8</v>
      </c>
      <c r="K80" s="147">
        <v>209</v>
      </c>
      <c r="L80" s="170">
        <f>K80/F80</f>
        <v>2.09</v>
      </c>
      <c r="M80" s="170">
        <f t="shared" si="3"/>
        <v>3.3280254777070066</v>
      </c>
      <c r="N80" s="220"/>
    </row>
    <row r="81" spans="1:14" ht="15.75" thickTop="1">
      <c r="A81" s="124"/>
      <c r="B81" s="4"/>
      <c r="C81" s="4"/>
      <c r="E81" s="4"/>
      <c r="F81" s="126"/>
      <c r="G81" s="124"/>
      <c r="H81" s="124"/>
      <c r="I81" s="124"/>
      <c r="J81" s="124"/>
      <c r="K81" s="223"/>
      <c r="L81" s="207"/>
      <c r="M81" s="207"/>
      <c r="N81" s="207"/>
    </row>
    <row r="82" spans="1:14" ht="15.75" thickBot="1">
      <c r="A82" s="128" t="s">
        <v>120</v>
      </c>
      <c r="B82" s="107"/>
      <c r="C82" s="107"/>
      <c r="D82" s="107"/>
      <c r="E82" s="107"/>
      <c r="F82" s="129"/>
      <c r="G82" s="257">
        <v>3382.3</v>
      </c>
      <c r="H82" s="257">
        <v>3382.3</v>
      </c>
      <c r="I82" s="257"/>
      <c r="J82" s="258">
        <v>100</v>
      </c>
      <c r="K82" s="129">
        <v>5400</v>
      </c>
      <c r="L82" s="218"/>
      <c r="M82" s="218">
        <f t="shared" si="3"/>
        <v>1.5965467285574904</v>
      </c>
      <c r="N82" s="219">
        <f>K82/G82</f>
        <v>1.5965467285574904</v>
      </c>
    </row>
    <row r="83" spans="1:14" ht="16.5" thickBot="1" thickTop="1">
      <c r="A83" s="259" t="s">
        <v>120</v>
      </c>
      <c r="B83" s="260"/>
      <c r="C83" s="260"/>
      <c r="D83" s="260"/>
      <c r="E83" s="260"/>
      <c r="F83" s="147"/>
      <c r="G83" s="37">
        <v>3382.3</v>
      </c>
      <c r="H83" s="36">
        <v>3382.3</v>
      </c>
      <c r="I83" s="36"/>
      <c r="J83" s="39">
        <v>100</v>
      </c>
      <c r="K83" s="34">
        <v>5400</v>
      </c>
      <c r="L83" s="170"/>
      <c r="M83" s="170">
        <f t="shared" si="3"/>
        <v>1.5965467285574904</v>
      </c>
      <c r="N83" s="220">
        <f>K83/G83</f>
        <v>1.5965467285574904</v>
      </c>
    </row>
    <row r="84" spans="1:14" ht="15.75" thickTop="1">
      <c r="A84" s="124"/>
      <c r="B84" s="4"/>
      <c r="C84" s="4"/>
      <c r="D84" s="4"/>
      <c r="E84" s="4"/>
      <c r="F84" s="125"/>
      <c r="G84" s="124"/>
      <c r="H84" s="4"/>
      <c r="I84" s="124"/>
      <c r="J84" s="4"/>
      <c r="K84" s="223"/>
      <c r="L84" s="207"/>
      <c r="M84" s="207"/>
      <c r="N84" s="207"/>
    </row>
    <row r="85" spans="1:14" ht="15">
      <c r="A85" s="221" t="s">
        <v>94</v>
      </c>
      <c r="B85" s="4"/>
      <c r="C85" s="4"/>
      <c r="E85" s="359"/>
      <c r="F85" s="262">
        <v>7</v>
      </c>
      <c r="G85">
        <v>4.8</v>
      </c>
      <c r="H85" s="63">
        <v>2.1</v>
      </c>
      <c r="I85" s="261">
        <v>29.4</v>
      </c>
      <c r="J85" s="142">
        <v>42.8</v>
      </c>
      <c r="K85" s="57">
        <v>5</v>
      </c>
      <c r="L85" s="208">
        <f aca="true" t="shared" si="5" ref="L85:L113">K85/F85</f>
        <v>0.7142857142857143</v>
      </c>
      <c r="M85" s="208">
        <f t="shared" si="3"/>
        <v>2.380952380952381</v>
      </c>
      <c r="N85" s="209">
        <f>K85/G85</f>
        <v>1.0416666666666667</v>
      </c>
    </row>
    <row r="86" spans="1:14" ht="15">
      <c r="A86" s="100" t="s">
        <v>91</v>
      </c>
      <c r="B86" s="101"/>
      <c r="C86" s="101"/>
      <c r="D86" s="101"/>
      <c r="E86" s="351"/>
      <c r="F86" s="262">
        <v>30</v>
      </c>
      <c r="G86" s="103">
        <v>30.9</v>
      </c>
      <c r="H86" s="103">
        <v>30.8</v>
      </c>
      <c r="I86" s="103">
        <v>102.8</v>
      </c>
      <c r="J86" s="104">
        <v>99.8</v>
      </c>
      <c r="K86" s="105">
        <v>34</v>
      </c>
      <c r="L86" s="208">
        <f t="shared" si="5"/>
        <v>1.1333333333333333</v>
      </c>
      <c r="M86" s="208">
        <f t="shared" si="3"/>
        <v>1.103896103896104</v>
      </c>
      <c r="N86" s="209">
        <f>K86/G86</f>
        <v>1.1003236245954693</v>
      </c>
    </row>
    <row r="87" spans="1:14" ht="15.75" thickBot="1">
      <c r="A87" s="106" t="s">
        <v>69</v>
      </c>
      <c r="B87" s="107"/>
      <c r="C87" s="107"/>
      <c r="D87" s="107"/>
      <c r="E87" s="357"/>
      <c r="F87" s="263">
        <v>10</v>
      </c>
      <c r="G87" s="110">
        <v>11.3</v>
      </c>
      <c r="H87" s="110">
        <v>11.2</v>
      </c>
      <c r="I87" s="110">
        <v>112</v>
      </c>
      <c r="J87" s="130">
        <v>99.1</v>
      </c>
      <c r="K87" s="264">
        <v>12</v>
      </c>
      <c r="L87" s="218">
        <f t="shared" si="5"/>
        <v>1.2</v>
      </c>
      <c r="M87" s="218">
        <f t="shared" si="3"/>
        <v>1.0714285714285714</v>
      </c>
      <c r="N87" s="219">
        <f>K87/G87</f>
        <v>1.0619469026548671</v>
      </c>
    </row>
    <row r="88" spans="1:14" ht="16.5" thickBot="1" thickTop="1">
      <c r="A88" s="115" t="s">
        <v>121</v>
      </c>
      <c r="B88" s="116"/>
      <c r="C88" s="116"/>
      <c r="D88" s="116"/>
      <c r="E88" s="356"/>
      <c r="F88" s="265">
        <v>47</v>
      </c>
      <c r="G88" s="118">
        <v>47</v>
      </c>
      <c r="H88" s="118">
        <v>44.1</v>
      </c>
      <c r="I88" s="118">
        <v>93.8</v>
      </c>
      <c r="J88" s="119">
        <v>93.8</v>
      </c>
      <c r="K88" s="120">
        <v>51</v>
      </c>
      <c r="L88" s="170">
        <f t="shared" si="5"/>
        <v>1.0851063829787233</v>
      </c>
      <c r="M88" s="170">
        <f t="shared" si="3"/>
        <v>1.1564625850340136</v>
      </c>
      <c r="N88" s="220">
        <f>K88/G88</f>
        <v>1.0851063829787233</v>
      </c>
    </row>
    <row r="89" spans="1:14" ht="15.75" thickTop="1">
      <c r="A89" s="205"/>
      <c r="B89" s="205"/>
      <c r="C89" s="4"/>
      <c r="D89" s="4"/>
      <c r="E89" s="4"/>
      <c r="F89" s="206"/>
      <c r="G89" s="266"/>
      <c r="H89" s="266"/>
      <c r="I89" s="266"/>
      <c r="J89" s="266"/>
      <c r="K89" s="206"/>
      <c r="L89" s="267"/>
      <c r="M89" s="267"/>
      <c r="N89" s="267"/>
    </row>
    <row r="90" spans="1:14" ht="1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1"/>
      <c r="L90" s="162"/>
      <c r="M90" s="162"/>
      <c r="N90" s="162"/>
    </row>
    <row r="91" spans="1:14" ht="15.75" thickBot="1">
      <c r="A91" s="10"/>
      <c r="B91" s="10"/>
      <c r="C91" s="12"/>
      <c r="D91" s="12"/>
      <c r="E91" s="12"/>
      <c r="F91" s="268"/>
      <c r="G91" s="12"/>
      <c r="H91" s="12"/>
      <c r="I91" s="12"/>
      <c r="J91" s="10"/>
      <c r="K91" s="84"/>
      <c r="L91" s="269"/>
      <c r="M91" s="269"/>
      <c r="N91" s="269"/>
    </row>
    <row r="92" spans="1:14" ht="16.5" thickBot="1" thickTop="1">
      <c r="A92" s="146" t="s">
        <v>122</v>
      </c>
      <c r="B92" s="116"/>
      <c r="C92" s="116"/>
      <c r="D92" s="116"/>
      <c r="E92" s="116"/>
      <c r="F92" s="147">
        <v>9.5</v>
      </c>
      <c r="G92" s="118">
        <v>9.5</v>
      </c>
      <c r="H92" s="118">
        <v>9.5</v>
      </c>
      <c r="I92" s="118">
        <v>100</v>
      </c>
      <c r="J92" s="169">
        <v>100</v>
      </c>
      <c r="K92" s="147">
        <v>9.5</v>
      </c>
      <c r="L92" s="170">
        <f t="shared" si="5"/>
        <v>1</v>
      </c>
      <c r="M92" s="170">
        <f t="shared" si="3"/>
        <v>1</v>
      </c>
      <c r="N92" s="220">
        <f>K92/G92</f>
        <v>1</v>
      </c>
    </row>
    <row r="93" spans="1:14" ht="16.5" thickBot="1" thickTop="1">
      <c r="A93" s="180"/>
      <c r="B93" s="4"/>
      <c r="C93" s="4"/>
      <c r="D93" s="4"/>
      <c r="E93" s="4"/>
      <c r="F93" s="181"/>
      <c r="G93" s="270"/>
      <c r="H93" s="270"/>
      <c r="I93" s="270"/>
      <c r="J93" s="270"/>
      <c r="K93" s="271"/>
      <c r="L93" s="272"/>
      <c r="M93" s="272"/>
      <c r="N93" s="272"/>
    </row>
    <row r="94" spans="1:14" ht="16.5" thickBot="1" thickTop="1">
      <c r="A94" s="146" t="s">
        <v>123</v>
      </c>
      <c r="B94" s="116"/>
      <c r="C94" s="116"/>
      <c r="D94" s="116"/>
      <c r="E94" s="116"/>
      <c r="F94" s="273">
        <v>8</v>
      </c>
      <c r="G94" s="118">
        <v>8</v>
      </c>
      <c r="H94" s="118">
        <v>8</v>
      </c>
      <c r="I94" s="118">
        <v>100</v>
      </c>
      <c r="J94" s="169">
        <v>100</v>
      </c>
      <c r="K94" s="147">
        <v>8</v>
      </c>
      <c r="L94" s="170">
        <f t="shared" si="5"/>
        <v>1</v>
      </c>
      <c r="M94" s="170">
        <f t="shared" si="3"/>
        <v>1</v>
      </c>
      <c r="N94" s="220">
        <f>K94/G94</f>
        <v>1</v>
      </c>
    </row>
    <row r="95" spans="1:14" ht="15.75" thickTop="1">
      <c r="A95" s="124"/>
      <c r="B95" s="124"/>
      <c r="C95" s="124"/>
      <c r="D95" s="124"/>
      <c r="E95" s="124"/>
      <c r="F95" s="125"/>
      <c r="G95" s="124"/>
      <c r="H95" s="124"/>
      <c r="I95" s="124"/>
      <c r="J95" s="124"/>
      <c r="K95" s="125"/>
      <c r="L95" s="207"/>
      <c r="M95" s="207"/>
      <c r="N95" s="207"/>
    </row>
    <row r="96" spans="1:14" ht="15">
      <c r="A96" s="140" t="s">
        <v>124</v>
      </c>
      <c r="B96" s="12"/>
      <c r="C96" s="101"/>
      <c r="D96" s="101"/>
      <c r="E96" s="351"/>
      <c r="F96" s="175">
        <v>11</v>
      </c>
      <c r="G96" s="57"/>
      <c r="H96" s="57">
        <v>17.3</v>
      </c>
      <c r="I96" s="57"/>
      <c r="J96" s="142"/>
      <c r="K96" s="105">
        <v>18</v>
      </c>
      <c r="L96" s="208">
        <f t="shared" si="5"/>
        <v>1.6363636363636365</v>
      </c>
      <c r="M96" s="208">
        <f t="shared" si="3"/>
        <v>1.0404624277456647</v>
      </c>
      <c r="N96" s="209"/>
    </row>
    <row r="97" spans="1:14" ht="15">
      <c r="A97" s="225" t="s">
        <v>125</v>
      </c>
      <c r="B97" s="274"/>
      <c r="C97" s="274"/>
      <c r="D97" s="274"/>
      <c r="E97" s="364"/>
      <c r="F97" s="275">
        <v>7</v>
      </c>
      <c r="G97" s="66"/>
      <c r="H97" s="66">
        <v>6.7</v>
      </c>
      <c r="I97" s="66"/>
      <c r="J97" s="276"/>
      <c r="K97" s="66">
        <v>8</v>
      </c>
      <c r="L97" s="208">
        <f t="shared" si="5"/>
        <v>1.1428571428571428</v>
      </c>
      <c r="M97" s="208">
        <f t="shared" si="3"/>
        <v>1.1940298507462686</v>
      </c>
      <c r="N97" s="209"/>
    </row>
    <row r="98" spans="1:14" ht="15">
      <c r="A98" s="140" t="s">
        <v>126</v>
      </c>
      <c r="B98" s="101"/>
      <c r="C98" s="101"/>
      <c r="D98" s="101"/>
      <c r="E98" s="351"/>
      <c r="F98" s="175">
        <v>8</v>
      </c>
      <c r="G98" s="57"/>
      <c r="H98" s="57">
        <v>6</v>
      </c>
      <c r="I98" s="57"/>
      <c r="J98" s="142"/>
      <c r="K98" s="173">
        <v>8</v>
      </c>
      <c r="L98" s="208">
        <f t="shared" si="5"/>
        <v>1</v>
      </c>
      <c r="M98" s="208">
        <f t="shared" si="3"/>
        <v>1.3333333333333333</v>
      </c>
      <c r="N98" s="209"/>
    </row>
    <row r="99" spans="1:14" ht="15">
      <c r="A99" s="187" t="s">
        <v>63</v>
      </c>
      <c r="B99" s="4"/>
      <c r="C99" s="4"/>
      <c r="E99" s="4"/>
      <c r="F99" s="94">
        <v>1</v>
      </c>
      <c r="G99" s="53"/>
      <c r="H99" s="53">
        <v>0</v>
      </c>
      <c r="I99" s="73"/>
      <c r="J99" s="142"/>
      <c r="K99" s="105">
        <v>5</v>
      </c>
      <c r="L99" s="208">
        <f t="shared" si="5"/>
        <v>5</v>
      </c>
      <c r="M99" s="208"/>
      <c r="N99" s="209"/>
    </row>
    <row r="100" spans="1:14" ht="15">
      <c r="A100" s="140" t="s">
        <v>127</v>
      </c>
      <c r="B100" s="101"/>
      <c r="C100" s="101"/>
      <c r="D100" s="101"/>
      <c r="E100" s="57"/>
      <c r="F100" s="102">
        <v>144</v>
      </c>
      <c r="G100" s="103"/>
      <c r="H100" s="103">
        <v>136.5</v>
      </c>
      <c r="I100" s="103"/>
      <c r="J100" s="144"/>
      <c r="K100" s="57">
        <v>143</v>
      </c>
      <c r="L100" s="208">
        <f t="shared" si="5"/>
        <v>0.9930555555555556</v>
      </c>
      <c r="M100" s="208">
        <f t="shared" si="3"/>
        <v>1.0476190476190477</v>
      </c>
      <c r="N100" s="209"/>
    </row>
    <row r="101" spans="1:14" ht="15">
      <c r="A101" s="140" t="s">
        <v>128</v>
      </c>
      <c r="B101" s="101"/>
      <c r="C101" s="101"/>
      <c r="D101" s="101"/>
      <c r="E101" s="57"/>
      <c r="F101" s="277">
        <v>15</v>
      </c>
      <c r="G101" s="103">
        <v>16.4</v>
      </c>
      <c r="H101" s="103">
        <v>16.3</v>
      </c>
      <c r="I101" s="103">
        <v>108.8</v>
      </c>
      <c r="J101" s="104">
        <v>99.5</v>
      </c>
      <c r="K101" s="57">
        <v>17</v>
      </c>
      <c r="L101" s="208">
        <f t="shared" si="5"/>
        <v>1.1333333333333333</v>
      </c>
      <c r="M101" s="208">
        <f t="shared" si="3"/>
        <v>1.0429447852760736</v>
      </c>
      <c r="N101" s="209">
        <f>K101/G101</f>
        <v>1.0365853658536586</v>
      </c>
    </row>
    <row r="102" spans="1:14" ht="15.75" thickBot="1">
      <c r="A102" s="278" t="s">
        <v>129</v>
      </c>
      <c r="B102" s="107"/>
      <c r="C102" s="107"/>
      <c r="D102" s="107"/>
      <c r="E102" s="108"/>
      <c r="F102" s="279">
        <v>45</v>
      </c>
      <c r="G102" s="110"/>
      <c r="H102" s="110">
        <v>29.7</v>
      </c>
      <c r="I102" s="110"/>
      <c r="J102" s="231"/>
      <c r="K102" s="47">
        <v>20</v>
      </c>
      <c r="L102" s="218">
        <f t="shared" si="5"/>
        <v>0.4444444444444444</v>
      </c>
      <c r="M102" s="218">
        <f t="shared" si="3"/>
        <v>0.6734006734006734</v>
      </c>
      <c r="N102" s="219"/>
    </row>
    <row r="103" spans="1:14" ht="16.5" thickBot="1" thickTop="1">
      <c r="A103" s="146" t="s">
        <v>130</v>
      </c>
      <c r="B103" s="116"/>
      <c r="C103" s="116"/>
      <c r="D103" s="116"/>
      <c r="E103" s="117"/>
      <c r="F103" s="147">
        <f>SUM(F96:F102)</f>
        <v>231</v>
      </c>
      <c r="G103" s="118">
        <v>231</v>
      </c>
      <c r="H103" s="118">
        <v>212.4</v>
      </c>
      <c r="I103" s="118">
        <v>91.9</v>
      </c>
      <c r="J103" s="119">
        <v>91.9</v>
      </c>
      <c r="K103" s="147">
        <f>SUM(K96:K102)</f>
        <v>219</v>
      </c>
      <c r="L103" s="170">
        <f t="shared" si="5"/>
        <v>0.948051948051948</v>
      </c>
      <c r="M103" s="170">
        <f t="shared" si="3"/>
        <v>1.0310734463276836</v>
      </c>
      <c r="N103" s="220">
        <f>K103/G103</f>
        <v>0.948051948051948</v>
      </c>
    </row>
    <row r="104" spans="1:14" ht="15.75" thickTop="1">
      <c r="A104" s="124"/>
      <c r="B104" s="4"/>
      <c r="C104" s="4"/>
      <c r="E104" s="4"/>
      <c r="F104" s="125"/>
      <c r="G104" s="124"/>
      <c r="H104" s="124"/>
      <c r="I104" s="124"/>
      <c r="J104" s="124"/>
      <c r="K104" s="125"/>
      <c r="L104" s="207"/>
      <c r="M104" s="207"/>
      <c r="N104" s="207"/>
    </row>
    <row r="105" spans="1:14" ht="15">
      <c r="A105" s="140" t="s">
        <v>131</v>
      </c>
      <c r="B105" s="101"/>
      <c r="C105" s="101"/>
      <c r="D105" s="101"/>
      <c r="E105" s="57"/>
      <c r="F105" s="102">
        <v>397.5</v>
      </c>
      <c r="G105" s="103"/>
      <c r="H105" s="103">
        <v>396.3</v>
      </c>
      <c r="I105" s="103">
        <v>99.7</v>
      </c>
      <c r="J105" s="144">
        <v>99.7</v>
      </c>
      <c r="K105" s="105">
        <v>436</v>
      </c>
      <c r="L105" s="208">
        <f t="shared" si="5"/>
        <v>1.0968553459119497</v>
      </c>
      <c r="M105" s="208">
        <f t="shared" si="3"/>
        <v>1.1001766338632348</v>
      </c>
      <c r="N105" s="209"/>
    </row>
    <row r="106" spans="1:14" ht="15">
      <c r="A106" s="140" t="s">
        <v>99</v>
      </c>
      <c r="B106" s="101"/>
      <c r="C106" s="101"/>
      <c r="D106" s="101"/>
      <c r="E106" s="57"/>
      <c r="F106" s="102">
        <v>79</v>
      </c>
      <c r="G106" s="103"/>
      <c r="H106" s="103">
        <v>78.6</v>
      </c>
      <c r="I106" s="103">
        <v>78.6</v>
      </c>
      <c r="J106" s="104"/>
      <c r="K106" s="105">
        <v>85</v>
      </c>
      <c r="L106" s="208">
        <f t="shared" si="5"/>
        <v>1.0759493670886076</v>
      </c>
      <c r="M106" s="208">
        <f t="shared" si="3"/>
        <v>1.0814249363867685</v>
      </c>
      <c r="N106" s="209"/>
    </row>
    <row r="107" spans="1:14" ht="15.75" thickBot="1">
      <c r="A107" s="278" t="s">
        <v>132</v>
      </c>
      <c r="B107" s="107"/>
      <c r="C107" s="107"/>
      <c r="D107" s="107"/>
      <c r="E107" s="108"/>
      <c r="F107" s="280">
        <v>27.4</v>
      </c>
      <c r="G107" s="110"/>
      <c r="H107" s="110">
        <v>27.2</v>
      </c>
      <c r="I107" s="110">
        <v>99.4</v>
      </c>
      <c r="J107" s="111">
        <v>99.4</v>
      </c>
      <c r="K107" s="112">
        <v>30</v>
      </c>
      <c r="L107" s="218">
        <f t="shared" si="5"/>
        <v>1.094890510948905</v>
      </c>
      <c r="M107" s="218">
        <f t="shared" si="3"/>
        <v>1.1029411764705883</v>
      </c>
      <c r="N107" s="219"/>
    </row>
    <row r="108" spans="1:14" ht="16.5" thickBot="1" thickTop="1">
      <c r="A108" s="132" t="s">
        <v>133</v>
      </c>
      <c r="B108" s="70"/>
      <c r="C108" s="70"/>
      <c r="D108" s="70"/>
      <c r="E108" s="133"/>
      <c r="F108" s="201">
        <f>SUM(F105:F107)</f>
        <v>503.9</v>
      </c>
      <c r="G108" s="69">
        <v>503.9</v>
      </c>
      <c r="H108" s="69">
        <v>502.1</v>
      </c>
      <c r="I108" s="69">
        <v>99.7</v>
      </c>
      <c r="J108" s="135">
        <v>99.7</v>
      </c>
      <c r="K108" s="133">
        <f>SUM(K105:K107)</f>
        <v>551</v>
      </c>
      <c r="L108" s="137">
        <f t="shared" si="5"/>
        <v>1.0934709267711848</v>
      </c>
      <c r="M108" s="137">
        <f t="shared" si="3"/>
        <v>1.0973909579764987</v>
      </c>
      <c r="N108" s="204">
        <f>K108/G108</f>
        <v>1.0934709267711848</v>
      </c>
    </row>
    <row r="109" spans="1:14" ht="15.75" thickTop="1">
      <c r="A109" s="124"/>
      <c r="B109" s="4"/>
      <c r="C109" s="4"/>
      <c r="E109" s="4"/>
      <c r="F109" s="126"/>
      <c r="G109" s="124"/>
      <c r="H109" s="124"/>
      <c r="I109" s="124"/>
      <c r="J109" s="124"/>
      <c r="K109" s="223"/>
      <c r="L109" s="207"/>
      <c r="M109" s="207"/>
      <c r="N109" s="207"/>
    </row>
    <row r="110" spans="1:14" ht="15">
      <c r="A110" s="221" t="s">
        <v>134</v>
      </c>
      <c r="B110" s="101"/>
      <c r="C110" s="101"/>
      <c r="D110" s="101"/>
      <c r="E110" s="101"/>
      <c r="F110" s="175">
        <v>108</v>
      </c>
      <c r="G110" s="281">
        <v>219</v>
      </c>
      <c r="H110" s="282">
        <v>171</v>
      </c>
      <c r="I110" s="57">
        <v>158.3</v>
      </c>
      <c r="J110" s="104">
        <v>78.1</v>
      </c>
      <c r="K110" s="105">
        <v>108</v>
      </c>
      <c r="L110" s="213">
        <f t="shared" si="5"/>
        <v>1</v>
      </c>
      <c r="M110" s="213">
        <f>K110/H110</f>
        <v>0.631578947368421</v>
      </c>
      <c r="N110" s="213">
        <f>K110/G110</f>
        <v>0.4931506849315068</v>
      </c>
    </row>
    <row r="111" spans="1:14" ht="15">
      <c r="A111" s="221" t="s">
        <v>135</v>
      </c>
      <c r="B111" s="101"/>
      <c r="C111" s="101"/>
      <c r="D111" s="101"/>
      <c r="E111" s="101"/>
      <c r="F111" s="175">
        <v>28</v>
      </c>
      <c r="G111" s="281">
        <v>56.9</v>
      </c>
      <c r="H111" s="282">
        <v>44.4</v>
      </c>
      <c r="I111" s="57">
        <v>158.7</v>
      </c>
      <c r="J111" s="104">
        <v>78.1</v>
      </c>
      <c r="K111" s="105">
        <v>28</v>
      </c>
      <c r="L111" s="213">
        <f t="shared" si="5"/>
        <v>1</v>
      </c>
      <c r="M111" s="213">
        <f>K111/H111</f>
        <v>0.6306306306306306</v>
      </c>
      <c r="N111" s="214">
        <f>K111/G111</f>
        <v>0.492091388400703</v>
      </c>
    </row>
    <row r="112" spans="1:14" ht="15.75" thickBot="1">
      <c r="A112" s="283" t="s">
        <v>136</v>
      </c>
      <c r="B112" s="107"/>
      <c r="C112" s="107"/>
      <c r="D112" s="107"/>
      <c r="E112" s="107"/>
      <c r="F112" s="284">
        <v>9.7</v>
      </c>
      <c r="G112" s="285">
        <v>19.8</v>
      </c>
      <c r="H112" s="285">
        <v>15.4</v>
      </c>
      <c r="I112" s="108">
        <v>158.6</v>
      </c>
      <c r="J112" s="130">
        <v>77.7</v>
      </c>
      <c r="K112" s="112">
        <v>9.7</v>
      </c>
      <c r="L112" s="218">
        <f t="shared" si="5"/>
        <v>1</v>
      </c>
      <c r="M112" s="218">
        <f>K112/H112</f>
        <v>0.6298701298701298</v>
      </c>
      <c r="N112" s="219">
        <f>K112/G112</f>
        <v>0.48989898989898983</v>
      </c>
    </row>
    <row r="113" spans="1:14" ht="16.5" thickBot="1" thickTop="1">
      <c r="A113" s="286" t="s">
        <v>137</v>
      </c>
      <c r="B113" s="116"/>
      <c r="C113" s="116"/>
      <c r="D113" s="116"/>
      <c r="E113" s="116"/>
      <c r="F113" s="147">
        <f>SUM(F110:F112)</f>
        <v>145.7</v>
      </c>
      <c r="G113" s="117">
        <v>315.6</v>
      </c>
      <c r="H113" s="117">
        <v>277.9</v>
      </c>
      <c r="I113" s="117">
        <v>190.8</v>
      </c>
      <c r="J113" s="169">
        <v>88.1</v>
      </c>
      <c r="K113" s="117">
        <f>SUM(K110:K112)</f>
        <v>145.7</v>
      </c>
      <c r="L113" s="170">
        <f t="shared" si="5"/>
        <v>1</v>
      </c>
      <c r="M113" s="170">
        <f>K113/H113</f>
        <v>0.524289312702411</v>
      </c>
      <c r="N113" s="220">
        <f>K113/G113</f>
        <v>0.4616603295310519</v>
      </c>
    </row>
    <row r="114" spans="2:14" ht="15" thickTop="1">
      <c r="B114" s="4"/>
      <c r="C114" s="4"/>
      <c r="E114" s="4"/>
      <c r="F114" s="205"/>
      <c r="G114" s="205"/>
      <c r="H114" s="205"/>
      <c r="I114" s="205"/>
      <c r="J114" s="205"/>
      <c r="K114" s="156"/>
      <c r="L114" s="205"/>
      <c r="M114" s="205"/>
      <c r="N114" s="205"/>
    </row>
    <row r="115" spans="1:14" ht="14.25">
      <c r="A115" s="4"/>
      <c r="B115" s="4"/>
      <c r="C115" s="4"/>
      <c r="E115" s="4"/>
      <c r="F115" s="4"/>
      <c r="G115" s="4"/>
      <c r="H115" s="4"/>
      <c r="I115" s="4"/>
      <c r="J115" s="4"/>
      <c r="K115" s="156"/>
      <c r="L115" s="4"/>
      <c r="M115" s="4"/>
      <c r="N115" s="4"/>
    </row>
    <row r="116" spans="1:14" ht="15" thickBot="1">
      <c r="A116" s="4"/>
      <c r="B116" s="4"/>
      <c r="C116" s="4"/>
      <c r="D116" s="4"/>
      <c r="E116" s="4"/>
      <c r="G116" s="4"/>
      <c r="H116" s="4"/>
      <c r="I116" s="10"/>
      <c r="J116" s="10"/>
      <c r="K116" s="268"/>
      <c r="L116" s="10"/>
      <c r="M116" s="10"/>
      <c r="N116" s="10"/>
    </row>
    <row r="117" spans="1:14" ht="15" thickTop="1">
      <c r="A117" s="12" t="s">
        <v>138</v>
      </c>
      <c r="B117" s="12"/>
      <c r="C117" s="12"/>
      <c r="D117" s="12"/>
      <c r="E117" s="12"/>
      <c r="F117" s="241" t="s">
        <v>83</v>
      </c>
      <c r="G117" s="287"/>
      <c r="H117" s="287"/>
      <c r="I117" s="95"/>
      <c r="J117" s="288"/>
      <c r="K117" s="289"/>
      <c r="L117" s="7" t="s">
        <v>53</v>
      </c>
      <c r="M117" s="7"/>
      <c r="N117" s="168"/>
    </row>
    <row r="118" spans="1:14" ht="15.75" thickBot="1">
      <c r="A118" s="290" t="s">
        <v>54</v>
      </c>
      <c r="B118" s="291"/>
      <c r="C118" s="291"/>
      <c r="D118" s="291"/>
      <c r="E118" s="291"/>
      <c r="F118" s="250" t="s">
        <v>55</v>
      </c>
      <c r="G118" s="292" t="s">
        <v>84</v>
      </c>
      <c r="H118" s="251" t="s">
        <v>139</v>
      </c>
      <c r="I118" s="251" t="s">
        <v>58</v>
      </c>
      <c r="J118" s="253" t="s">
        <v>85</v>
      </c>
      <c r="K118" s="215" t="s">
        <v>55</v>
      </c>
      <c r="L118" s="293" t="s">
        <v>60</v>
      </c>
      <c r="M118" s="293" t="s">
        <v>140</v>
      </c>
      <c r="N118" s="294" t="s">
        <v>141</v>
      </c>
    </row>
    <row r="119" spans="1:14" ht="15" thickTop="1">
      <c r="A119" s="295" t="s">
        <v>142</v>
      </c>
      <c r="B119" s="12"/>
      <c r="C119" s="12"/>
      <c r="D119" s="12"/>
      <c r="E119" s="12"/>
      <c r="F119" s="296">
        <v>270</v>
      </c>
      <c r="G119" s="95">
        <v>235.5</v>
      </c>
      <c r="H119" s="95">
        <v>200</v>
      </c>
      <c r="I119" s="95">
        <v>72.2</v>
      </c>
      <c r="J119" s="297">
        <v>82.8</v>
      </c>
      <c r="K119" s="97">
        <v>235</v>
      </c>
      <c r="L119" s="298">
        <f>K119/F119</f>
        <v>0.8703703703703703</v>
      </c>
      <c r="M119" s="299">
        <f>K119/H119</f>
        <v>1.175</v>
      </c>
      <c r="N119" s="300">
        <f>K119/G119</f>
        <v>0.9978768577494692</v>
      </c>
    </row>
    <row r="120" spans="1:14" ht="14.25">
      <c r="A120" s="140" t="s">
        <v>143</v>
      </c>
      <c r="B120" s="101"/>
      <c r="C120" s="101"/>
      <c r="D120" s="101"/>
      <c r="E120" s="101"/>
      <c r="F120" s="102">
        <v>15</v>
      </c>
      <c r="G120" s="103"/>
      <c r="H120" s="103">
        <v>12</v>
      </c>
      <c r="I120" s="103">
        <v>80</v>
      </c>
      <c r="J120" s="104">
        <v>80</v>
      </c>
      <c r="K120" s="105">
        <v>15</v>
      </c>
      <c r="L120" s="298">
        <f aca="true" t="shared" si="6" ref="L120:L147">K120/F120</f>
        <v>1</v>
      </c>
      <c r="M120" s="299">
        <f aca="true" t="shared" si="7" ref="M120:M146">K120/H120</f>
        <v>1.25</v>
      </c>
      <c r="N120" s="300"/>
    </row>
    <row r="121" spans="1:14" ht="14.25">
      <c r="A121" s="140" t="s">
        <v>99</v>
      </c>
      <c r="B121" s="101"/>
      <c r="C121" s="101"/>
      <c r="D121" s="101"/>
      <c r="E121" s="101"/>
      <c r="F121" s="102">
        <v>70.2</v>
      </c>
      <c r="G121" s="103">
        <v>71.4</v>
      </c>
      <c r="H121" s="103">
        <v>56.9</v>
      </c>
      <c r="I121" s="103">
        <v>81.1</v>
      </c>
      <c r="J121" s="104">
        <v>79.8</v>
      </c>
      <c r="K121" s="105">
        <v>72</v>
      </c>
      <c r="L121" s="298">
        <f t="shared" si="6"/>
        <v>1.0256410256410255</v>
      </c>
      <c r="M121" s="299">
        <f t="shared" si="7"/>
        <v>1.265377855887522</v>
      </c>
      <c r="N121" s="300">
        <f aca="true" t="shared" si="8" ref="N121:N146">K121/G121</f>
        <v>1.0084033613445378</v>
      </c>
    </row>
    <row r="122" spans="1:14" ht="14.25">
      <c r="A122" s="140" t="s">
        <v>132</v>
      </c>
      <c r="B122" s="101"/>
      <c r="C122" s="101"/>
      <c r="D122" s="101"/>
      <c r="E122" s="101"/>
      <c r="F122" s="230">
        <v>24.3</v>
      </c>
      <c r="G122" s="103">
        <v>24.7</v>
      </c>
      <c r="H122" s="103">
        <v>19.7</v>
      </c>
      <c r="I122" s="103">
        <v>81.1</v>
      </c>
      <c r="J122" s="301">
        <v>79.8</v>
      </c>
      <c r="K122" s="105">
        <v>25</v>
      </c>
      <c r="L122" s="298">
        <f t="shared" si="6"/>
        <v>1.02880658436214</v>
      </c>
      <c r="M122" s="299">
        <f t="shared" si="7"/>
        <v>1.2690355329949239</v>
      </c>
      <c r="N122" s="300">
        <f t="shared" si="8"/>
        <v>1.0121457489878543</v>
      </c>
    </row>
    <row r="123" spans="1:14" ht="14.25">
      <c r="A123" s="140" t="s">
        <v>144</v>
      </c>
      <c r="B123" s="101"/>
      <c r="C123" s="101"/>
      <c r="D123" s="101"/>
      <c r="E123" s="101"/>
      <c r="F123" s="175">
        <v>3.8</v>
      </c>
      <c r="G123" s="103">
        <v>3.9</v>
      </c>
      <c r="H123" s="103">
        <v>3.9</v>
      </c>
      <c r="I123" s="103">
        <v>101.6</v>
      </c>
      <c r="J123" s="144">
        <v>100</v>
      </c>
      <c r="K123" s="105">
        <v>3.9</v>
      </c>
      <c r="L123" s="298">
        <f t="shared" si="6"/>
        <v>1.0263157894736843</v>
      </c>
      <c r="M123" s="299">
        <f t="shared" si="7"/>
        <v>1</v>
      </c>
      <c r="N123" s="300">
        <f t="shared" si="8"/>
        <v>1</v>
      </c>
    </row>
    <row r="124" spans="1:14" ht="14.25">
      <c r="A124" s="140" t="s">
        <v>145</v>
      </c>
      <c r="B124" s="101"/>
      <c r="C124" s="101"/>
      <c r="D124" s="101"/>
      <c r="E124" s="101"/>
      <c r="F124" s="175">
        <v>3</v>
      </c>
      <c r="G124" s="103">
        <v>2.9</v>
      </c>
      <c r="H124" s="103">
        <v>0.7</v>
      </c>
      <c r="I124" s="103">
        <v>22.3</v>
      </c>
      <c r="J124" s="104">
        <v>23.1</v>
      </c>
      <c r="K124" s="105">
        <v>3</v>
      </c>
      <c r="L124" s="298">
        <f t="shared" si="6"/>
        <v>1</v>
      </c>
      <c r="M124" s="299">
        <f t="shared" si="7"/>
        <v>4.285714285714286</v>
      </c>
      <c r="N124" s="300">
        <f t="shared" si="8"/>
        <v>1.0344827586206897</v>
      </c>
    </row>
    <row r="125" spans="1:14" ht="14.25">
      <c r="A125" s="140" t="s">
        <v>146</v>
      </c>
      <c r="B125" s="101"/>
      <c r="C125" s="101"/>
      <c r="D125" s="101"/>
      <c r="E125" s="101"/>
      <c r="F125" s="102">
        <v>10</v>
      </c>
      <c r="G125" s="103">
        <v>6.1</v>
      </c>
      <c r="H125" s="103">
        <v>4</v>
      </c>
      <c r="I125" s="103">
        <v>40.5</v>
      </c>
      <c r="J125" s="104">
        <v>66.3</v>
      </c>
      <c r="K125" s="57">
        <v>10</v>
      </c>
      <c r="L125" s="298">
        <f t="shared" si="6"/>
        <v>1</v>
      </c>
      <c r="M125" s="299">
        <f t="shared" si="7"/>
        <v>2.5</v>
      </c>
      <c r="N125" s="300">
        <f t="shared" si="8"/>
        <v>1.639344262295082</v>
      </c>
    </row>
    <row r="126" spans="1:14" ht="14.25">
      <c r="A126" s="140" t="s">
        <v>89</v>
      </c>
      <c r="B126" s="101"/>
      <c r="C126" s="101"/>
      <c r="D126" s="101"/>
      <c r="E126" s="101"/>
      <c r="F126" s="102">
        <v>80</v>
      </c>
      <c r="G126" s="103">
        <v>74.6</v>
      </c>
      <c r="H126" s="103">
        <v>66.8</v>
      </c>
      <c r="I126" s="103">
        <v>83.6</v>
      </c>
      <c r="J126" s="104">
        <v>89.6</v>
      </c>
      <c r="K126" s="57">
        <v>70</v>
      </c>
      <c r="L126" s="298">
        <f t="shared" si="6"/>
        <v>0.875</v>
      </c>
      <c r="M126" s="299">
        <f t="shared" si="7"/>
        <v>1.0479041916167664</v>
      </c>
      <c r="N126" s="300">
        <f t="shared" si="8"/>
        <v>0.9383378016085792</v>
      </c>
    </row>
    <row r="127" spans="1:14" ht="14.25">
      <c r="A127" s="140" t="s">
        <v>63</v>
      </c>
      <c r="B127" s="101"/>
      <c r="C127" s="101"/>
      <c r="D127" s="101"/>
      <c r="E127" s="101"/>
      <c r="F127" s="102">
        <v>50</v>
      </c>
      <c r="G127" s="103"/>
      <c r="H127" s="103">
        <v>48.8</v>
      </c>
      <c r="I127" s="103">
        <v>97.6</v>
      </c>
      <c r="J127" s="104">
        <v>97.6</v>
      </c>
      <c r="K127" s="105">
        <v>50</v>
      </c>
      <c r="L127" s="298">
        <f t="shared" si="6"/>
        <v>1</v>
      </c>
      <c r="M127" s="299">
        <f t="shared" si="7"/>
        <v>1.0245901639344264</v>
      </c>
      <c r="N127" s="300"/>
    </row>
    <row r="128" spans="1:14" ht="14.25">
      <c r="A128" s="221" t="s">
        <v>147</v>
      </c>
      <c r="B128" s="101"/>
      <c r="C128" s="101"/>
      <c r="D128" s="101"/>
      <c r="E128" s="101"/>
      <c r="F128" s="102">
        <v>13</v>
      </c>
      <c r="G128" s="228">
        <v>20.1</v>
      </c>
      <c r="H128" s="103">
        <v>20.1</v>
      </c>
      <c r="I128" s="103">
        <v>159.8</v>
      </c>
      <c r="J128" s="104">
        <v>100</v>
      </c>
      <c r="K128" s="105">
        <v>22</v>
      </c>
      <c r="L128" s="298">
        <f t="shared" si="6"/>
        <v>1.6923076923076923</v>
      </c>
      <c r="M128" s="299">
        <f t="shared" si="7"/>
        <v>1.0945273631840795</v>
      </c>
      <c r="N128" s="300">
        <f t="shared" si="8"/>
        <v>1.0945273631840795</v>
      </c>
    </row>
    <row r="129" spans="1:14" ht="14.25">
      <c r="A129" s="140" t="s">
        <v>148</v>
      </c>
      <c r="B129" s="101"/>
      <c r="C129" s="101"/>
      <c r="D129" s="101"/>
      <c r="E129" s="101"/>
      <c r="F129" s="102">
        <v>30</v>
      </c>
      <c r="G129" s="103">
        <v>44.5</v>
      </c>
      <c r="H129" s="103">
        <v>44.5</v>
      </c>
      <c r="I129" s="103">
        <v>148.3</v>
      </c>
      <c r="J129" s="104">
        <v>100</v>
      </c>
      <c r="K129" s="105">
        <v>49</v>
      </c>
      <c r="L129" s="298">
        <f t="shared" si="6"/>
        <v>1.6333333333333333</v>
      </c>
      <c r="M129" s="299">
        <f t="shared" si="7"/>
        <v>1.101123595505618</v>
      </c>
      <c r="N129" s="300">
        <f t="shared" si="8"/>
        <v>1.101123595505618</v>
      </c>
    </row>
    <row r="130" spans="1:14" ht="14.25">
      <c r="A130" s="140" t="s">
        <v>149</v>
      </c>
      <c r="B130" s="101"/>
      <c r="C130" s="101"/>
      <c r="D130" s="101"/>
      <c r="E130" s="101"/>
      <c r="F130" s="230">
        <v>16</v>
      </c>
      <c r="G130" s="103"/>
      <c r="H130" s="103">
        <v>13.3</v>
      </c>
      <c r="I130" s="103">
        <v>83.4</v>
      </c>
      <c r="J130" s="104">
        <v>83.4</v>
      </c>
      <c r="K130" s="105">
        <v>16</v>
      </c>
      <c r="L130" s="298">
        <f t="shared" si="6"/>
        <v>1</v>
      </c>
      <c r="M130" s="299">
        <f t="shared" si="7"/>
        <v>1.2030075187969924</v>
      </c>
      <c r="N130" s="300"/>
    </row>
    <row r="131" spans="1:14" ht="14.25">
      <c r="A131" s="140" t="s">
        <v>150</v>
      </c>
      <c r="B131" s="101"/>
      <c r="C131" s="101"/>
      <c r="D131" s="101"/>
      <c r="E131" s="101"/>
      <c r="F131" s="175">
        <v>6</v>
      </c>
      <c r="G131" s="103"/>
      <c r="H131" s="103">
        <v>5.3</v>
      </c>
      <c r="I131" s="103">
        <v>88</v>
      </c>
      <c r="J131" s="144">
        <v>88</v>
      </c>
      <c r="K131" s="105">
        <v>6</v>
      </c>
      <c r="L131" s="298">
        <f t="shared" si="6"/>
        <v>1</v>
      </c>
      <c r="M131" s="299">
        <f t="shared" si="7"/>
        <v>1.1320754716981132</v>
      </c>
      <c r="N131" s="300"/>
    </row>
    <row r="132" spans="1:14" ht="14.25">
      <c r="A132" s="140" t="s">
        <v>107</v>
      </c>
      <c r="B132" s="101"/>
      <c r="C132" s="101"/>
      <c r="D132" s="101"/>
      <c r="E132" s="101"/>
      <c r="F132" s="102">
        <v>12.6</v>
      </c>
      <c r="G132" s="103">
        <v>13.5</v>
      </c>
      <c r="H132" s="103">
        <v>13.4</v>
      </c>
      <c r="I132" s="103">
        <v>106.6</v>
      </c>
      <c r="J132" s="144">
        <v>99.5</v>
      </c>
      <c r="K132" s="105">
        <v>13.5</v>
      </c>
      <c r="L132" s="298">
        <f t="shared" si="6"/>
        <v>1.0714285714285714</v>
      </c>
      <c r="M132" s="299">
        <f t="shared" si="7"/>
        <v>1.007462686567164</v>
      </c>
      <c r="N132" s="300">
        <f t="shared" si="8"/>
        <v>1</v>
      </c>
    </row>
    <row r="133" spans="1:14" ht="14.25">
      <c r="A133" s="140" t="s">
        <v>151</v>
      </c>
      <c r="B133" s="101"/>
      <c r="C133" s="101"/>
      <c r="D133" s="101"/>
      <c r="E133" s="101"/>
      <c r="F133" s="94">
        <v>0.9</v>
      </c>
      <c r="G133" s="103"/>
      <c r="H133" s="103">
        <v>0.9</v>
      </c>
      <c r="I133" s="103">
        <v>100</v>
      </c>
      <c r="J133" s="302">
        <v>100</v>
      </c>
      <c r="K133" s="105">
        <v>0.9</v>
      </c>
      <c r="L133" s="298">
        <f t="shared" si="6"/>
        <v>1</v>
      </c>
      <c r="M133" s="299">
        <f t="shared" si="7"/>
        <v>1</v>
      </c>
      <c r="N133" s="300"/>
    </row>
    <row r="134" spans="1:14" ht="14.25">
      <c r="A134" s="140" t="s">
        <v>152</v>
      </c>
      <c r="B134" s="101"/>
      <c r="C134" s="101"/>
      <c r="D134" s="101"/>
      <c r="E134" s="101"/>
      <c r="F134" s="175">
        <v>70</v>
      </c>
      <c r="G134" s="103">
        <v>118</v>
      </c>
      <c r="H134" s="103">
        <v>56.3</v>
      </c>
      <c r="I134" s="103">
        <v>80.5</v>
      </c>
      <c r="J134" s="144">
        <v>47.7</v>
      </c>
      <c r="K134" s="57">
        <v>150</v>
      </c>
      <c r="L134" s="298">
        <f t="shared" si="6"/>
        <v>2.142857142857143</v>
      </c>
      <c r="M134" s="299">
        <f t="shared" si="7"/>
        <v>2.664298401420959</v>
      </c>
      <c r="N134" s="300">
        <f t="shared" si="8"/>
        <v>1.271186440677966</v>
      </c>
    </row>
    <row r="135" spans="1:14" ht="14.25">
      <c r="A135" s="140" t="s">
        <v>108</v>
      </c>
      <c r="B135" s="101"/>
      <c r="C135" s="101"/>
      <c r="D135" s="101"/>
      <c r="E135" s="101"/>
      <c r="F135" s="175">
        <v>7</v>
      </c>
      <c r="G135" s="103">
        <v>8.4</v>
      </c>
      <c r="H135" s="103">
        <v>8.2</v>
      </c>
      <c r="I135" s="103">
        <v>117.5</v>
      </c>
      <c r="J135" s="104">
        <v>97.8</v>
      </c>
      <c r="K135" s="105">
        <v>10</v>
      </c>
      <c r="L135" s="298">
        <f t="shared" si="6"/>
        <v>1.4285714285714286</v>
      </c>
      <c r="M135" s="299">
        <f t="shared" si="7"/>
        <v>1.2195121951219514</v>
      </c>
      <c r="N135" s="300">
        <f t="shared" si="8"/>
        <v>1.1904761904761905</v>
      </c>
    </row>
    <row r="136" spans="1:14" ht="14.25">
      <c r="A136" s="140" t="s">
        <v>153</v>
      </c>
      <c r="B136" s="101"/>
      <c r="C136" s="101"/>
      <c r="D136" s="101"/>
      <c r="E136" s="101"/>
      <c r="F136" s="175">
        <v>100</v>
      </c>
      <c r="G136" s="103">
        <v>39.5</v>
      </c>
      <c r="H136" s="103">
        <v>39.5</v>
      </c>
      <c r="I136" s="103">
        <v>39.5</v>
      </c>
      <c r="J136" s="104">
        <v>39.5</v>
      </c>
      <c r="K136" s="105">
        <v>50</v>
      </c>
      <c r="L136" s="298">
        <f t="shared" si="6"/>
        <v>0.5</v>
      </c>
      <c r="M136" s="299">
        <f t="shared" si="7"/>
        <v>1.2658227848101267</v>
      </c>
      <c r="N136" s="300">
        <f t="shared" si="8"/>
        <v>1.2658227848101267</v>
      </c>
    </row>
    <row r="137" spans="1:14" ht="14.25">
      <c r="A137" s="140" t="s">
        <v>67</v>
      </c>
      <c r="B137" s="101"/>
      <c r="C137" s="101"/>
      <c r="D137" s="101"/>
      <c r="E137" s="101"/>
      <c r="F137" s="230">
        <v>50</v>
      </c>
      <c r="G137" s="103">
        <v>214.5</v>
      </c>
      <c r="H137" s="103">
        <v>197.8</v>
      </c>
      <c r="I137" s="103">
        <v>395.6</v>
      </c>
      <c r="J137" s="104">
        <v>92.2</v>
      </c>
      <c r="K137" s="57">
        <v>50</v>
      </c>
      <c r="L137" s="298">
        <f t="shared" si="6"/>
        <v>1</v>
      </c>
      <c r="M137" s="299">
        <f t="shared" si="7"/>
        <v>0.2527805864509606</v>
      </c>
      <c r="N137" s="300">
        <f t="shared" si="8"/>
        <v>0.2331002331002331</v>
      </c>
    </row>
    <row r="138" spans="1:14" ht="14.25">
      <c r="A138" s="140" t="s">
        <v>154</v>
      </c>
      <c r="B138" s="101"/>
      <c r="C138" s="101"/>
      <c r="D138" s="101"/>
      <c r="E138" s="101"/>
      <c r="F138" s="175">
        <v>10</v>
      </c>
      <c r="G138" s="103">
        <v>21.2</v>
      </c>
      <c r="H138" s="103">
        <v>21.2</v>
      </c>
      <c r="I138" s="103">
        <v>211.8</v>
      </c>
      <c r="J138" s="144">
        <v>99.9</v>
      </c>
      <c r="K138" s="57">
        <v>15</v>
      </c>
      <c r="L138" s="298">
        <f t="shared" si="6"/>
        <v>1.5</v>
      </c>
      <c r="M138" s="299">
        <f t="shared" si="7"/>
        <v>0.7075471698113208</v>
      </c>
      <c r="N138" s="300">
        <f t="shared" si="8"/>
        <v>0.7075471698113208</v>
      </c>
    </row>
    <row r="139" spans="1:14" ht="14.25">
      <c r="A139" s="140" t="s">
        <v>155</v>
      </c>
      <c r="B139" s="101"/>
      <c r="C139" s="101"/>
      <c r="D139" s="101"/>
      <c r="E139" s="101"/>
      <c r="F139" s="102">
        <v>20</v>
      </c>
      <c r="G139" s="103"/>
      <c r="H139" s="103">
        <v>13.6</v>
      </c>
      <c r="I139" s="103">
        <v>68.1</v>
      </c>
      <c r="J139" s="104">
        <v>68.1</v>
      </c>
      <c r="K139" s="57">
        <v>20</v>
      </c>
      <c r="L139" s="298">
        <f t="shared" si="6"/>
        <v>1</v>
      </c>
      <c r="M139" s="299">
        <f t="shared" si="7"/>
        <v>1.4705882352941178</v>
      </c>
      <c r="N139" s="300"/>
    </row>
    <row r="140" spans="1:14" ht="14.25">
      <c r="A140" s="140" t="s">
        <v>156</v>
      </c>
      <c r="B140" s="101"/>
      <c r="C140" s="101"/>
      <c r="D140" s="101"/>
      <c r="E140" s="101"/>
      <c r="F140" s="230">
        <v>3</v>
      </c>
      <c r="G140" s="103"/>
      <c r="H140" s="103">
        <v>1.7</v>
      </c>
      <c r="I140" s="103">
        <v>55.9</v>
      </c>
      <c r="J140" s="104">
        <v>55.9</v>
      </c>
      <c r="K140" s="105">
        <v>3</v>
      </c>
      <c r="L140" s="298">
        <f t="shared" si="6"/>
        <v>1</v>
      </c>
      <c r="M140" s="299">
        <f t="shared" si="7"/>
        <v>1.7647058823529411</v>
      </c>
      <c r="N140" s="300"/>
    </row>
    <row r="141" spans="1:14" ht="14.25">
      <c r="A141" s="303" t="s">
        <v>157</v>
      </c>
      <c r="B141" s="4"/>
      <c r="C141" s="4"/>
      <c r="E141" s="4"/>
      <c r="F141" s="102">
        <v>4</v>
      </c>
      <c r="H141" s="63">
        <v>3</v>
      </c>
      <c r="I141" s="229">
        <v>75</v>
      </c>
      <c r="J141" s="142">
        <v>75</v>
      </c>
      <c r="K141" s="57">
        <v>4</v>
      </c>
      <c r="L141" s="298">
        <f t="shared" si="6"/>
        <v>1</v>
      </c>
      <c r="M141" s="299">
        <f t="shared" si="7"/>
        <v>1.3333333333333333</v>
      </c>
      <c r="N141" s="300"/>
    </row>
    <row r="142" spans="1:14" ht="14.25">
      <c r="A142" s="140" t="s">
        <v>158</v>
      </c>
      <c r="B142" s="101"/>
      <c r="C142" s="101"/>
      <c r="D142" s="101"/>
      <c r="E142" s="101"/>
      <c r="F142" s="102">
        <v>2</v>
      </c>
      <c r="G142" s="103">
        <v>4</v>
      </c>
      <c r="H142" s="103">
        <v>3.9</v>
      </c>
      <c r="I142" s="103">
        <v>195</v>
      </c>
      <c r="J142" s="144">
        <v>97.5</v>
      </c>
      <c r="K142" s="105">
        <v>5</v>
      </c>
      <c r="L142" s="298">
        <f t="shared" si="6"/>
        <v>2.5</v>
      </c>
      <c r="M142" s="299">
        <f t="shared" si="7"/>
        <v>1.2820512820512822</v>
      </c>
      <c r="N142" s="300">
        <f t="shared" si="8"/>
        <v>1.25</v>
      </c>
    </row>
    <row r="143" spans="1:14" ht="14.25">
      <c r="A143" s="140" t="s">
        <v>159</v>
      </c>
      <c r="B143" s="101"/>
      <c r="C143" s="101"/>
      <c r="D143" s="101"/>
      <c r="E143" s="101"/>
      <c r="F143" s="102">
        <v>10</v>
      </c>
      <c r="G143" s="103"/>
      <c r="H143" s="103">
        <v>2.3</v>
      </c>
      <c r="I143" s="103">
        <v>22.9</v>
      </c>
      <c r="J143" s="144">
        <v>22.9</v>
      </c>
      <c r="K143" s="105"/>
      <c r="L143" s="298">
        <f t="shared" si="6"/>
        <v>0</v>
      </c>
      <c r="M143" s="299">
        <f t="shared" si="7"/>
        <v>0</v>
      </c>
      <c r="N143" s="300"/>
    </row>
    <row r="144" spans="1:14" ht="14.25">
      <c r="A144" s="140" t="s">
        <v>160</v>
      </c>
      <c r="B144" s="101"/>
      <c r="C144" s="101"/>
      <c r="D144" s="101"/>
      <c r="E144" s="101"/>
      <c r="F144" s="230">
        <v>10</v>
      </c>
      <c r="G144" s="103"/>
      <c r="H144" s="103">
        <v>2</v>
      </c>
      <c r="I144" s="103">
        <v>20</v>
      </c>
      <c r="J144" s="144">
        <v>20</v>
      </c>
      <c r="K144" s="105">
        <v>1</v>
      </c>
      <c r="L144" s="298">
        <f t="shared" si="6"/>
        <v>0.1</v>
      </c>
      <c r="M144" s="299">
        <f t="shared" si="7"/>
        <v>0.5</v>
      </c>
      <c r="N144" s="300"/>
    </row>
    <row r="145" spans="1:14" ht="14.25">
      <c r="A145" s="140" t="s">
        <v>161</v>
      </c>
      <c r="B145" s="101"/>
      <c r="C145" s="101"/>
      <c r="D145" s="101"/>
      <c r="E145" s="101"/>
      <c r="F145" s="102">
        <v>45</v>
      </c>
      <c r="G145" s="103">
        <v>53.8</v>
      </c>
      <c r="H145" s="103">
        <v>53.7</v>
      </c>
      <c r="I145" s="103">
        <v>119.4</v>
      </c>
      <c r="J145" s="144">
        <v>99.9</v>
      </c>
      <c r="K145" s="105">
        <v>55</v>
      </c>
      <c r="L145" s="298">
        <f t="shared" si="6"/>
        <v>1.2222222222222223</v>
      </c>
      <c r="M145" s="299">
        <f t="shared" si="7"/>
        <v>1.0242085661080074</v>
      </c>
      <c r="N145" s="300">
        <f t="shared" si="8"/>
        <v>1.0223048327137547</v>
      </c>
    </row>
    <row r="146" spans="1:14" ht="14.25">
      <c r="A146" s="140" t="s">
        <v>162</v>
      </c>
      <c r="B146" s="101"/>
      <c r="C146" s="304"/>
      <c r="D146" s="304"/>
      <c r="E146" s="304"/>
      <c r="F146" s="102">
        <v>50</v>
      </c>
      <c r="G146" s="103">
        <v>48.5</v>
      </c>
      <c r="H146" s="103">
        <v>45.9</v>
      </c>
      <c r="I146" s="103">
        <v>91.7</v>
      </c>
      <c r="J146" s="104">
        <v>94.5</v>
      </c>
      <c r="K146" s="105">
        <v>50</v>
      </c>
      <c r="L146" s="298">
        <f t="shared" si="6"/>
        <v>1</v>
      </c>
      <c r="M146" s="299">
        <f t="shared" si="7"/>
        <v>1.0893246187363834</v>
      </c>
      <c r="N146" s="300">
        <f t="shared" si="8"/>
        <v>1.0309278350515463</v>
      </c>
    </row>
    <row r="147" spans="1:14" ht="14.25">
      <c r="A147" s="221" t="s">
        <v>163</v>
      </c>
      <c r="B147" s="107"/>
      <c r="C147" s="107"/>
      <c r="D147" s="107"/>
      <c r="E147" s="357"/>
      <c r="F147" s="102">
        <v>3</v>
      </c>
      <c r="G147" s="103"/>
      <c r="H147" s="63"/>
      <c r="I147" s="103"/>
      <c r="J147" s="144"/>
      <c r="K147" s="175">
        <v>3</v>
      </c>
      <c r="L147" s="174">
        <f t="shared" si="6"/>
        <v>1</v>
      </c>
      <c r="M147" s="174"/>
      <c r="N147" s="305"/>
    </row>
    <row r="148" spans="1:14" ht="15" thickBot="1">
      <c r="A148" s="306" t="s">
        <v>164</v>
      </c>
      <c r="B148" s="234"/>
      <c r="C148" s="161"/>
      <c r="D148" s="234"/>
      <c r="E148" s="360"/>
      <c r="F148" s="307"/>
      <c r="G148" s="308">
        <v>0.7</v>
      </c>
      <c r="H148" s="308">
        <v>0.7</v>
      </c>
      <c r="I148" s="308"/>
      <c r="J148" s="236"/>
      <c r="K148" s="235"/>
      <c r="L148" s="235"/>
      <c r="M148" s="235"/>
      <c r="N148" s="236"/>
    </row>
    <row r="149" spans="1:14" ht="16.5" thickBot="1" thickTop="1">
      <c r="A149" s="146" t="s">
        <v>165</v>
      </c>
      <c r="B149" s="116"/>
      <c r="C149" s="116"/>
      <c r="D149" s="116"/>
      <c r="E149" s="116"/>
      <c r="F149" s="147">
        <f>SUM(F119:F147)</f>
        <v>988.8</v>
      </c>
      <c r="G149" s="118">
        <v>1012.9</v>
      </c>
      <c r="H149" s="36">
        <f>SUM(H119:H146)</f>
        <v>959.4</v>
      </c>
      <c r="I149" s="118">
        <v>111.3</v>
      </c>
      <c r="J149" s="169">
        <v>91.8</v>
      </c>
      <c r="K149" s="117">
        <v>1007.3</v>
      </c>
      <c r="L149" s="170">
        <f>K149/F149</f>
        <v>1.0187095469255663</v>
      </c>
      <c r="M149" s="170"/>
      <c r="N149" s="220">
        <f>K149/G149</f>
        <v>0.9944713199723566</v>
      </c>
    </row>
    <row r="150" spans="1:14" ht="15" thickTop="1">
      <c r="A150" s="4"/>
      <c r="B150" s="107"/>
      <c r="C150" s="107"/>
      <c r="D150" s="107"/>
      <c r="E150" s="107"/>
      <c r="F150" s="156"/>
      <c r="G150" s="4"/>
      <c r="H150" s="4"/>
      <c r="I150" s="4"/>
      <c r="J150" s="4"/>
      <c r="K150" s="156"/>
      <c r="L150" s="309"/>
      <c r="M150" s="309"/>
      <c r="N150" s="309"/>
    </row>
    <row r="151" spans="1:11" ht="14.25">
      <c r="A151" s="4"/>
      <c r="B151" s="4"/>
      <c r="C151" s="4"/>
      <c r="D151" s="4"/>
      <c r="E151" s="4"/>
      <c r="G151" s="12"/>
      <c r="H151" s="12"/>
      <c r="I151" s="12"/>
      <c r="J151" s="12"/>
      <c r="K151" s="126"/>
    </row>
    <row r="152" spans="1:14" ht="15" thickBot="1">
      <c r="A152" s="10" t="s">
        <v>63</v>
      </c>
      <c r="B152" s="4"/>
      <c r="C152" s="4"/>
      <c r="D152" s="4"/>
      <c r="E152" s="4"/>
      <c r="F152" s="179">
        <v>50</v>
      </c>
      <c r="G152" s="107"/>
      <c r="H152" s="257"/>
      <c r="I152" s="107"/>
      <c r="J152" s="258"/>
      <c r="K152" s="129"/>
      <c r="L152" s="177">
        <f>K152/F152</f>
        <v>0</v>
      </c>
      <c r="M152" s="177"/>
      <c r="N152" s="310"/>
    </row>
    <row r="153" spans="1:14" ht="16.5" thickBot="1" thickTop="1">
      <c r="A153" s="146" t="s">
        <v>166</v>
      </c>
      <c r="B153" s="116"/>
      <c r="C153" s="116"/>
      <c r="D153" s="116"/>
      <c r="E153" s="116"/>
      <c r="F153" s="147">
        <v>50</v>
      </c>
      <c r="G153" s="117"/>
      <c r="H153" s="117"/>
      <c r="I153" s="117"/>
      <c r="J153" s="169"/>
      <c r="K153" s="147">
        <v>0</v>
      </c>
      <c r="L153" s="170">
        <f>K153/F153</f>
        <v>0</v>
      </c>
      <c r="M153" s="170"/>
      <c r="N153" s="220"/>
    </row>
    <row r="154" spans="2:14" ht="15" thickTop="1">
      <c r="B154" s="4"/>
      <c r="C154" s="4"/>
      <c r="E154" s="4"/>
      <c r="G154" s="4"/>
      <c r="H154" s="4"/>
      <c r="I154" s="4"/>
      <c r="J154" s="4"/>
      <c r="K154" s="156"/>
      <c r="L154" s="4"/>
      <c r="M154" s="4"/>
      <c r="N154" s="4"/>
    </row>
    <row r="155" spans="2:11" ht="15" thickBot="1">
      <c r="B155" s="4"/>
      <c r="C155" s="4"/>
      <c r="D155" s="4"/>
      <c r="E155" s="4"/>
      <c r="F155" s="4"/>
      <c r="G155" s="4"/>
      <c r="H155" s="4"/>
      <c r="I155" s="4"/>
      <c r="J155" s="4"/>
      <c r="K155" s="126"/>
    </row>
    <row r="156" spans="1:14" ht="15.75" thickBot="1" thickTop="1">
      <c r="A156" s="10" t="s">
        <v>167</v>
      </c>
      <c r="B156" s="10"/>
      <c r="C156" s="10"/>
      <c r="D156" s="10"/>
      <c r="E156" s="10"/>
      <c r="F156" s="312" t="s">
        <v>168</v>
      </c>
      <c r="G156" s="313"/>
      <c r="H156" s="270"/>
      <c r="I156" s="270"/>
      <c r="J156" s="314"/>
      <c r="K156" s="315"/>
      <c r="L156" s="316" t="s">
        <v>53</v>
      </c>
      <c r="M156" s="317"/>
      <c r="N156" s="318"/>
    </row>
    <row r="157" spans="1:14" ht="15.75" thickTop="1">
      <c r="A157" s="319" t="s">
        <v>54</v>
      </c>
      <c r="B157" s="223"/>
      <c r="C157" s="163"/>
      <c r="D157" s="163"/>
      <c r="E157" s="163"/>
      <c r="F157" s="320" t="s">
        <v>55</v>
      </c>
      <c r="G157" s="11" t="s">
        <v>84</v>
      </c>
      <c r="H157" s="321" t="s">
        <v>57</v>
      </c>
      <c r="I157" s="321" t="s">
        <v>58</v>
      </c>
      <c r="J157" s="322" t="s">
        <v>85</v>
      </c>
      <c r="K157" s="323" t="s">
        <v>55</v>
      </c>
      <c r="L157" s="324" t="s">
        <v>60</v>
      </c>
      <c r="M157" s="324" t="s">
        <v>140</v>
      </c>
      <c r="N157" s="325" t="s">
        <v>141</v>
      </c>
    </row>
    <row r="158" spans="1:14" ht="14.25">
      <c r="A158" s="100" t="s">
        <v>169</v>
      </c>
      <c r="B158" s="101"/>
      <c r="C158" s="101"/>
      <c r="D158" s="101"/>
      <c r="E158" s="101"/>
      <c r="F158" s="275">
        <v>44.5</v>
      </c>
      <c r="G158" s="103"/>
      <c r="H158" s="103">
        <v>38.1</v>
      </c>
      <c r="I158" s="103">
        <v>85.5</v>
      </c>
      <c r="J158" s="104">
        <v>85.5</v>
      </c>
      <c r="K158" s="24">
        <v>49</v>
      </c>
      <c r="L158" s="145">
        <f>K158/F158</f>
        <v>1.101123595505618</v>
      </c>
      <c r="M158" s="174">
        <f>K158/H158</f>
        <v>1.2860892388451444</v>
      </c>
      <c r="N158" s="305"/>
    </row>
    <row r="159" spans="1:14" ht="14.25">
      <c r="A159" s="100" t="s">
        <v>170</v>
      </c>
      <c r="B159" s="107"/>
      <c r="C159" s="107"/>
      <c r="D159" s="107"/>
      <c r="E159" s="357"/>
      <c r="F159" s="362">
        <v>13</v>
      </c>
      <c r="G159" s="103"/>
      <c r="H159" s="103">
        <v>11.5</v>
      </c>
      <c r="I159" s="103">
        <v>88.6</v>
      </c>
      <c r="J159" s="130">
        <v>88.6</v>
      </c>
      <c r="K159" s="105">
        <v>13</v>
      </c>
      <c r="L159" s="145">
        <f>K159/F159</f>
        <v>1</v>
      </c>
      <c r="M159" s="174">
        <f>K159/H159</f>
        <v>1.1304347826086956</v>
      </c>
      <c r="N159" s="305"/>
    </row>
    <row r="160" spans="1:14" ht="14.25">
      <c r="A160" s="326" t="s">
        <v>171</v>
      </c>
      <c r="B160" s="4"/>
      <c r="C160" s="4"/>
      <c r="E160" s="359"/>
      <c r="F160" s="57"/>
      <c r="G160" s="63"/>
      <c r="H160" s="7"/>
      <c r="I160" s="63"/>
      <c r="J160" s="142"/>
      <c r="K160" s="175">
        <v>30</v>
      </c>
      <c r="L160" s="145"/>
      <c r="M160" s="174"/>
      <c r="N160" s="305"/>
    </row>
    <row r="161" spans="1:14" ht="15" thickBot="1">
      <c r="A161" s="327" t="s">
        <v>172</v>
      </c>
      <c r="C161" s="4"/>
      <c r="E161" s="359"/>
      <c r="F161" s="311"/>
      <c r="G161">
        <v>10.8</v>
      </c>
      <c r="H161" s="63">
        <v>10.8</v>
      </c>
      <c r="J161" s="328">
        <v>100</v>
      </c>
      <c r="K161" s="280">
        <v>11</v>
      </c>
      <c r="L161" s="329"/>
      <c r="M161" s="113">
        <f>K161/H161</f>
        <v>1.0185185185185184</v>
      </c>
      <c r="N161" s="114">
        <f>K161/G161</f>
        <v>1.0185185185185184</v>
      </c>
    </row>
    <row r="162" spans="1:14" ht="16.5" thickBot="1" thickTop="1">
      <c r="A162" s="330" t="s">
        <v>173</v>
      </c>
      <c r="B162" s="260"/>
      <c r="C162" s="260"/>
      <c r="D162" s="260"/>
      <c r="E162" s="363"/>
      <c r="F162" s="331">
        <v>57.5</v>
      </c>
      <c r="G162" s="332">
        <v>57.5</v>
      </c>
      <c r="H162" s="332">
        <f>SUM(H158:H161)</f>
        <v>60.400000000000006</v>
      </c>
      <c r="I162" s="332">
        <v>86.2</v>
      </c>
      <c r="J162" s="333">
        <v>86.2</v>
      </c>
      <c r="K162" s="147">
        <f>SUM(K158:K161)</f>
        <v>103</v>
      </c>
      <c r="L162" s="170">
        <f>K162/F162</f>
        <v>1.791304347826087</v>
      </c>
      <c r="M162" s="170">
        <f>K162/H162</f>
        <v>1.705298013245033</v>
      </c>
      <c r="N162" s="220">
        <f>K162/G162</f>
        <v>1.791304347826087</v>
      </c>
    </row>
    <row r="163" spans="2:14" ht="15.75" thickBot="1" thickTop="1">
      <c r="B163" s="4"/>
      <c r="C163" s="4"/>
      <c r="E163" s="205"/>
      <c r="G163" s="4"/>
      <c r="H163" s="4"/>
      <c r="I163" s="4"/>
      <c r="J163" s="4"/>
      <c r="K163" s="126"/>
      <c r="L163" s="334"/>
      <c r="M163" s="334"/>
      <c r="N163" s="334"/>
    </row>
    <row r="164" spans="1:14" ht="19.5" thickBot="1" thickTop="1">
      <c r="A164" s="146" t="s">
        <v>174</v>
      </c>
      <c r="B164" s="116"/>
      <c r="C164" s="116"/>
      <c r="D164" s="116"/>
      <c r="E164" s="356"/>
      <c r="F164" s="335">
        <v>4096.8</v>
      </c>
      <c r="G164" s="118">
        <v>8028.3</v>
      </c>
      <c r="H164" s="118">
        <v>7502.1</v>
      </c>
      <c r="I164" s="118">
        <v>102.3</v>
      </c>
      <c r="J164" s="169">
        <v>88.8</v>
      </c>
      <c r="K164" s="117">
        <f>K162+K153+K149+K113+K108+K103+K94+K92+K88+K83+K80+K76+K55+K50+K43+K35+K33+K29+K22+K15+K10+K7</f>
        <v>10906.6</v>
      </c>
      <c r="L164" s="170">
        <f>K164/F164</f>
        <v>2.662224174965827</v>
      </c>
      <c r="M164" s="170">
        <f>K164/H164</f>
        <v>1.4538062675784114</v>
      </c>
      <c r="N164" s="220">
        <f>K164/G164</f>
        <v>1.3585192381948856</v>
      </c>
    </row>
    <row r="165" ht="13.5" thickTop="1"/>
    <row r="166" spans="1:14" ht="15">
      <c r="A166" s="159"/>
      <c r="B166" s="159"/>
      <c r="C166" s="159"/>
      <c r="D166" s="159"/>
      <c r="E166" s="159"/>
      <c r="F166" s="185"/>
      <c r="G166" s="185"/>
      <c r="H166" s="185"/>
      <c r="I166" s="185"/>
      <c r="J166" s="185"/>
      <c r="K166" s="159"/>
      <c r="L166" s="309"/>
      <c r="M166" s="309"/>
      <c r="N166" s="309"/>
    </row>
    <row r="167" spans="3:14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1" ht="15" thickBot="1">
      <c r="B168" s="4"/>
      <c r="C168" s="10"/>
      <c r="D168" s="10"/>
      <c r="E168" s="10"/>
      <c r="F168" s="4"/>
      <c r="G168" s="4"/>
      <c r="H168" s="4"/>
      <c r="I168" s="4"/>
      <c r="J168" s="4"/>
      <c r="K168" s="126"/>
    </row>
    <row r="169" spans="1:11" ht="17.25" thickBot="1" thickTop="1">
      <c r="A169" s="336" t="s">
        <v>175</v>
      </c>
      <c r="B169" s="180"/>
      <c r="C169" s="10"/>
      <c r="D169" s="10"/>
      <c r="E169" s="361"/>
      <c r="F169" s="71" t="s">
        <v>176</v>
      </c>
      <c r="G169" s="4"/>
      <c r="H169" s="4"/>
      <c r="I169" s="4"/>
      <c r="J169" s="4"/>
      <c r="K169" s="126"/>
    </row>
    <row r="170" spans="1:11" ht="15" thickTop="1">
      <c r="A170" s="337" t="s">
        <v>175</v>
      </c>
      <c r="B170" s="12"/>
      <c r="C170" s="12"/>
      <c r="D170" s="12"/>
      <c r="E170" s="12"/>
      <c r="F170" s="338">
        <v>9350.1</v>
      </c>
      <c r="G170" s="4"/>
      <c r="H170" s="4"/>
      <c r="I170" s="4"/>
      <c r="J170" s="4"/>
      <c r="K170" s="126"/>
    </row>
    <row r="171" spans="1:14" ht="15">
      <c r="A171" s="140" t="s">
        <v>177</v>
      </c>
      <c r="B171" s="101"/>
      <c r="C171" s="101"/>
      <c r="D171" s="101"/>
      <c r="E171" s="101"/>
      <c r="F171" s="100">
        <v>38.9</v>
      </c>
      <c r="G171" s="159"/>
      <c r="H171" s="159"/>
      <c r="I171" s="159"/>
      <c r="J171" s="159"/>
      <c r="K171" s="185"/>
      <c r="L171" s="185"/>
      <c r="M171" s="185"/>
      <c r="N171" s="185"/>
    </row>
    <row r="172" spans="1:14" ht="12.75">
      <c r="A172" s="140" t="s">
        <v>178</v>
      </c>
      <c r="B172" s="4"/>
      <c r="C172" s="4"/>
      <c r="E172" s="4"/>
      <c r="F172" s="339">
        <v>80</v>
      </c>
      <c r="G172" s="153"/>
      <c r="H172" s="153"/>
      <c r="I172" s="153"/>
      <c r="J172" s="153"/>
      <c r="K172" s="11"/>
      <c r="L172" s="11"/>
      <c r="M172" s="11"/>
      <c r="N172" s="11"/>
    </row>
    <row r="173" spans="1:11" ht="14.25">
      <c r="A173" s="221" t="s">
        <v>179</v>
      </c>
      <c r="C173" s="4"/>
      <c r="F173" s="340">
        <v>2000</v>
      </c>
      <c r="G173" s="4"/>
      <c r="H173" s="4"/>
      <c r="I173" s="4"/>
      <c r="J173" s="4"/>
      <c r="K173" s="126"/>
    </row>
    <row r="174" spans="1:11" ht="15" thickBot="1">
      <c r="A174" s="341" t="s">
        <v>180</v>
      </c>
      <c r="C174" s="4"/>
      <c r="F174" s="342">
        <v>1810.6</v>
      </c>
      <c r="G174" s="4"/>
      <c r="H174" s="4"/>
      <c r="I174" s="4"/>
      <c r="J174" s="4"/>
      <c r="K174" s="126"/>
    </row>
    <row r="175" spans="1:14" ht="19.5" thickBot="1" thickTop="1">
      <c r="A175" s="343" t="s">
        <v>49</v>
      </c>
      <c r="B175" s="344"/>
      <c r="C175" s="344"/>
      <c r="D175" s="344"/>
      <c r="E175" s="344"/>
      <c r="F175" s="345">
        <f>SUM(F170:F174)</f>
        <v>13279.6</v>
      </c>
      <c r="G175" s="346"/>
      <c r="H175" s="346"/>
      <c r="I175" s="346"/>
      <c r="J175" s="346"/>
      <c r="K175" s="346"/>
      <c r="L175" s="346"/>
      <c r="M175" s="346"/>
      <c r="N175" s="346"/>
    </row>
    <row r="176" spans="1:14" ht="15" thickTop="1">
      <c r="A176" s="205"/>
      <c r="B176" s="205"/>
      <c r="C176" s="205"/>
      <c r="D176" s="205"/>
      <c r="E176" s="205"/>
      <c r="F176" s="205"/>
      <c r="G176" s="4"/>
      <c r="H176" s="4"/>
      <c r="I176" s="4"/>
      <c r="J176" s="4"/>
      <c r="K176" s="156"/>
      <c r="L176" s="4"/>
      <c r="M176" s="4"/>
      <c r="N176" s="4"/>
    </row>
    <row r="177" spans="1:14" ht="15" thickBot="1">
      <c r="A177" s="10"/>
      <c r="B177" s="10"/>
      <c r="C177" s="10"/>
      <c r="D177" s="10"/>
      <c r="E177" s="10"/>
      <c r="F177" s="10"/>
      <c r="G177" s="4"/>
      <c r="H177" s="4"/>
      <c r="I177" s="4"/>
      <c r="J177" s="4"/>
      <c r="K177" s="156"/>
      <c r="L177" s="4"/>
      <c r="M177" s="4"/>
      <c r="N177" s="4"/>
    </row>
    <row r="178" spans="1:14" ht="17.25" thickBot="1" thickTop="1">
      <c r="A178" s="336" t="s">
        <v>181</v>
      </c>
      <c r="B178" s="10"/>
      <c r="C178" s="10"/>
      <c r="D178" s="10"/>
      <c r="E178" s="10"/>
      <c r="F178" s="347" t="s">
        <v>176</v>
      </c>
      <c r="G178" s="4"/>
      <c r="H178" s="4"/>
      <c r="I178" s="4"/>
      <c r="J178" s="4"/>
      <c r="K178" s="156"/>
      <c r="L178" s="4"/>
      <c r="M178" s="4"/>
      <c r="N178" s="4"/>
    </row>
    <row r="179" spans="1:14" ht="15" thickTop="1">
      <c r="A179" s="295" t="s">
        <v>182</v>
      </c>
      <c r="B179" s="12"/>
      <c r="C179" s="12"/>
      <c r="D179" s="12"/>
      <c r="E179" s="12"/>
      <c r="F179" s="348">
        <v>10906.6</v>
      </c>
      <c r="H179" s="4"/>
      <c r="I179" s="4"/>
      <c r="J179" s="4"/>
      <c r="K179" s="156"/>
      <c r="L179" s="4"/>
      <c r="M179" s="4"/>
      <c r="N179" s="4"/>
    </row>
    <row r="180" spans="1:14" ht="14.25">
      <c r="A180" s="140" t="s">
        <v>183</v>
      </c>
      <c r="B180" s="101"/>
      <c r="C180" s="101"/>
      <c r="D180" s="101"/>
      <c r="E180" s="101"/>
      <c r="F180" s="349">
        <v>1159</v>
      </c>
      <c r="H180" s="4"/>
      <c r="I180" s="4"/>
      <c r="J180" s="4"/>
      <c r="K180" s="156"/>
      <c r="L180" s="4"/>
      <c r="M180" s="4"/>
      <c r="N180" s="4"/>
    </row>
    <row r="181" spans="1:14" ht="14.25">
      <c r="A181" s="140" t="s">
        <v>184</v>
      </c>
      <c r="B181" s="101"/>
      <c r="C181" s="101"/>
      <c r="D181" s="101"/>
      <c r="E181" s="101"/>
      <c r="F181" s="100">
        <v>944</v>
      </c>
      <c r="H181" s="4"/>
      <c r="I181" s="4"/>
      <c r="J181" s="4"/>
      <c r="K181" s="156"/>
      <c r="L181" s="4"/>
      <c r="M181" s="4"/>
      <c r="N181" s="4"/>
    </row>
    <row r="182" spans="1:14" ht="14.25">
      <c r="A182" s="140" t="s">
        <v>185</v>
      </c>
      <c r="B182" s="101"/>
      <c r="C182" s="101"/>
      <c r="D182" s="101"/>
      <c r="E182" s="101"/>
      <c r="F182" s="100">
        <v>156</v>
      </c>
      <c r="H182" s="4"/>
      <c r="I182" s="4"/>
      <c r="J182" s="4"/>
      <c r="K182" s="156"/>
      <c r="L182" s="4"/>
      <c r="M182" s="4"/>
      <c r="N182" s="4"/>
    </row>
    <row r="183" spans="1:14" ht="14.25">
      <c r="A183" s="140" t="s">
        <v>186</v>
      </c>
      <c r="B183" s="4"/>
      <c r="C183" s="4"/>
      <c r="E183" s="4"/>
      <c r="F183" s="100">
        <v>55</v>
      </c>
      <c r="H183" s="4"/>
      <c r="I183" s="4"/>
      <c r="J183" s="4"/>
      <c r="K183" s="156"/>
      <c r="L183" s="4"/>
      <c r="M183" s="4"/>
      <c r="N183" s="4"/>
    </row>
    <row r="184" spans="1:11" ht="15" thickBot="1">
      <c r="A184" s="303" t="s">
        <v>187</v>
      </c>
      <c r="B184" s="10"/>
      <c r="C184" s="10"/>
      <c r="D184" s="10"/>
      <c r="E184" s="361"/>
      <c r="F184" s="350">
        <v>59</v>
      </c>
      <c r="H184" s="4"/>
      <c r="J184" s="4"/>
      <c r="K184" s="126"/>
    </row>
    <row r="185" spans="1:11" ht="19.5" thickBot="1" thickTop="1">
      <c r="A185" s="343" t="s">
        <v>188</v>
      </c>
      <c r="B185" s="180"/>
      <c r="C185" s="180"/>
      <c r="D185" s="180"/>
      <c r="E185" s="318"/>
      <c r="F185" s="345">
        <f>SUM(F179:F184)</f>
        <v>13279.6</v>
      </c>
      <c r="H185" s="4"/>
      <c r="J185" s="4"/>
      <c r="K185" s="126"/>
    </row>
    <row r="186" spans="3:11" ht="15" thickTop="1">
      <c r="C186" s="4"/>
      <c r="H186" s="4"/>
      <c r="I186" s="4"/>
      <c r="J186" s="4"/>
      <c r="K186" s="126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Velký Karlov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Velký Karlov</dc:creator>
  <cp:keywords/>
  <dc:description/>
  <cp:lastModifiedBy>OÚ Velký Karlov</cp:lastModifiedBy>
  <cp:lastPrinted>2007-02-20T14:17:34Z</cp:lastPrinted>
  <dcterms:created xsi:type="dcterms:W3CDTF">2006-02-03T07:17:42Z</dcterms:created>
  <dcterms:modified xsi:type="dcterms:W3CDTF">2007-02-20T14:17:45Z</dcterms:modified>
  <cp:category/>
  <cp:version/>
  <cp:contentType/>
  <cp:contentStatus/>
</cp:coreProperties>
</file>